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Y:\ANO 2025\PRESTAÇÃO DE CONTAS 2025\DEMONSTRATIVOS 2025\"/>
    </mc:Choice>
  </mc:AlternateContent>
  <xr:revisionPtr revIDLastSave="0" documentId="13_ncr:1_{BA9641AF-1749-4B90-A5D1-5FF59D95096D}" xr6:coauthVersionLast="47" xr6:coauthVersionMax="47" xr10:uidLastSave="{00000000-0000-0000-0000-000000000000}"/>
  <bookViews>
    <workbookView xWindow="-120" yWindow="-120" windowWidth="29040" windowHeight="15840" tabRatio="972" activeTab="5" xr2:uid="{00000000-000D-0000-FFFF-FFFF00000000}"/>
  </bookViews>
  <sheets>
    <sheet name="JANEIRO 2025" sheetId="94" r:id="rId1"/>
    <sheet name="FEVEREIRO 2025" sheetId="95" r:id="rId2"/>
    <sheet name="MARÇO 2025" sheetId="96" r:id="rId3"/>
    <sheet name="ABRIL 2025" sheetId="97" r:id="rId4"/>
    <sheet name="MAIO 2025" sheetId="98" r:id="rId5"/>
    <sheet name="JUNHO 2025" sheetId="9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9" l="1"/>
  <c r="F65" i="99"/>
  <c r="F69" i="99"/>
  <c r="F68" i="99"/>
  <c r="F67" i="99"/>
  <c r="F78" i="98" l="1"/>
  <c r="F77" i="98"/>
  <c r="F76" i="98"/>
  <c r="F79" i="98" s="1"/>
  <c r="E21" i="98"/>
  <c r="F74" i="98"/>
  <c r="F70" i="99" l="1"/>
  <c r="F71" i="97"/>
  <c r="F70" i="97"/>
  <c r="F69" i="97"/>
  <c r="F67" i="97"/>
  <c r="E21" i="97"/>
  <c r="F72" i="97" l="1"/>
  <c r="E20" i="96"/>
  <c r="F69" i="96"/>
  <c r="F68" i="96"/>
  <c r="F67" i="96"/>
  <c r="F65" i="96"/>
  <c r="F70" i="96" l="1"/>
  <c r="F66" i="95"/>
  <c r="F65" i="95"/>
  <c r="F64" i="95"/>
  <c r="F62" i="95"/>
  <c r="E19" i="95" l="1"/>
  <c r="F67" i="95" l="1"/>
  <c r="F60" i="94"/>
  <c r="F61" i="94"/>
  <c r="F59" i="94"/>
  <c r="F57" i="94"/>
  <c r="F62" i="94" l="1"/>
  <c r="E19" i="94"/>
</calcChain>
</file>

<file path=xl/sharedStrings.xml><?xml version="1.0" encoding="utf-8"?>
<sst xmlns="http://schemas.openxmlformats.org/spreadsheetml/2006/main" count="1314" uniqueCount="220">
  <si>
    <t>REPASSES AO TERCEIRO SETOR</t>
  </si>
  <si>
    <t>DEMONSTRATIVO DA RECEITA E DESPESA</t>
  </si>
  <si>
    <t>DATA</t>
  </si>
  <si>
    <t>N.F.</t>
  </si>
  <si>
    <t>RAZÃO SOCIAL</t>
  </si>
  <si>
    <t>NAT. DESPESA</t>
  </si>
  <si>
    <t>VALOR (R$)</t>
  </si>
  <si>
    <t>Natureza das Despesas (Resumo):</t>
  </si>
  <si>
    <t>Despesas com Pessoal e Encargos</t>
  </si>
  <si>
    <t>Material de Consumo</t>
  </si>
  <si>
    <t>Serviços de Terceiros</t>
  </si>
  <si>
    <t>ASSOCIAÇÃO PARAÍSO</t>
  </si>
  <si>
    <t>São José do Rio Preto - SP</t>
  </si>
  <si>
    <t>ÓRGÃO PUBLICO CONCESSOR: Prefeitura Municipal de São José do Rio Preto</t>
  </si>
  <si>
    <t>ORGANIZACAO DA SOCIEDADE CIVIL: Associação Paraiso</t>
  </si>
  <si>
    <t>CNPJ: 02.723.572/0001-24</t>
  </si>
  <si>
    <t>O signatário, na qualidade de representante da organizacao acima citada , vem indicar na forma abaixo detalhada, as despesas custeadas com o recurso recebido.</t>
  </si>
  <si>
    <t>Nº</t>
  </si>
  <si>
    <t>01</t>
  </si>
  <si>
    <t>Declaramos na qualidade de responsáveis pela Associacão Paraiso, sob as penas da Lei, que a documentação acima relacionada comprova a exata aplicação dos recursos recebidos para os fins indicados, conforme Plano de Trabalho aprovado.</t>
  </si>
  <si>
    <t xml:space="preserve">   Presidente</t>
  </si>
  <si>
    <t xml:space="preserve">TOTAL DA RECEITA:                                                                           </t>
  </si>
  <si>
    <t>SERVIÇO DE TERCEIROS</t>
  </si>
  <si>
    <t>MATERIAL DE CONSUMO</t>
  </si>
  <si>
    <t>ERIKA FERNANDA BONFIM MOURA</t>
  </si>
  <si>
    <t>HOLERITE</t>
  </si>
  <si>
    <t>PIS/DARF</t>
  </si>
  <si>
    <t>SECRETARIA DA RECEITA FEDERAL</t>
  </si>
  <si>
    <t xml:space="preserve">ENCARGOS </t>
  </si>
  <si>
    <t xml:space="preserve"> FGTS/GRF</t>
  </si>
  <si>
    <t>CAIXA ECONOMICA FEDERAL</t>
  </si>
  <si>
    <t>DESPESA COM PESSOAL</t>
  </si>
  <si>
    <t>EXPRESSO ITAMARATI S.A.</t>
  </si>
  <si>
    <t>CIRCULAR SANTA LUZIA LTDA</t>
  </si>
  <si>
    <t>ENDERECO: Rua Ary Freitas Mugnaine, nº666 - Cep: 15045-381</t>
  </si>
  <si>
    <t xml:space="preserve">TOTAL DAS DESPESAS: </t>
  </si>
  <si>
    <t xml:space="preserve">INSTITUTO NACIONAL SEGURO SOCIAL </t>
  </si>
  <si>
    <t>IR/DARF</t>
  </si>
  <si>
    <t>ORIGEM DO RECURSO: Municipal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</si>
  <si>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</si>
  <si>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</si>
  <si>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</si>
  <si>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</si>
  <si>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</si>
  <si>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</si>
  <si>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</si>
  <si>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</si>
  <si>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</si>
  <si>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</si>
  <si>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M F A F PONTE COMERCIAL DE TECNOLOGIA E SEGURANÇA</t>
  </si>
  <si>
    <t>29</t>
  </si>
  <si>
    <t>Utilidade Pública Municipal - Lei nº 7.734 de 25/11/1999/</t>
  </si>
  <si>
    <t xml:space="preserve"> CNPJ nº 02.723.572/0001-24</t>
  </si>
  <si>
    <t>MEGA VALE ADMINISTRADORA DE CARTÕES E SERVIÇOS LTDA (Refeição)</t>
  </si>
  <si>
    <t>MEGA VALE ADMINISTRADORA DE CARTÕES E SERVIÇOS LTDA (Alimentação)</t>
  </si>
  <si>
    <t>RAINHA DA LIMPEZA RIO PRETO EIRELI</t>
  </si>
  <si>
    <t>OBJETO DA PARCERIA: Acões Educativas e Complementares no Contra Turno Escolar - Mugnaini</t>
  </si>
  <si>
    <t>TELEFÔNICA BRASIL S/A (Telefone e Internet)</t>
  </si>
  <si>
    <t>DORIVAL GOMES VIEIRA</t>
  </si>
  <si>
    <t>ELLEN CRISTINA CAMPOS GOMES</t>
  </si>
  <si>
    <t>SIND.DOS CONDUTORES DE VEIC.ROD. E ANEXOS DE S J R PRETO-NEGOCIAL COLETIVA E ASSISTENCIAL</t>
  </si>
  <si>
    <t>LATORRE ATACADO DE PAPELARIA LTDA</t>
  </si>
  <si>
    <t>FATURA</t>
  </si>
  <si>
    <t xml:space="preserve">HOLERITE </t>
  </si>
  <si>
    <t xml:space="preserve">DESPESA COM PESSOAL </t>
  </si>
  <si>
    <t xml:space="preserve">CIRLEIDE NASCIMENTO DE OLIVEIRA </t>
  </si>
  <si>
    <t xml:space="preserve">GENELI FERREIRA COSTA AVEIRO </t>
  </si>
  <si>
    <t xml:space="preserve">MARIANA RIBEIRO THEREZA </t>
  </si>
  <si>
    <t xml:space="preserve">MICHELE MONIQUE MARQUES </t>
  </si>
  <si>
    <t xml:space="preserve">PATRÍCIA NOGUEIRA DE LIMA GUIMARÃES </t>
  </si>
  <si>
    <t>12</t>
  </si>
  <si>
    <t>13</t>
  </si>
  <si>
    <t>Boleto</t>
  </si>
  <si>
    <t xml:space="preserve">Transferencia bancaria </t>
  </si>
  <si>
    <t>TERMO DE COLABORACAO SME Nº:  11/2023</t>
  </si>
  <si>
    <t>INSS/DARF</t>
  </si>
  <si>
    <t>DAMIÃO LUIS RODRIGUES</t>
  </si>
  <si>
    <t>ESCRITORIO CONTABIL BRASILIA LTDA</t>
  </si>
  <si>
    <t>BOLETO</t>
  </si>
  <si>
    <t>GENILDA BRUNA GIL</t>
  </si>
  <si>
    <t>MAIARA MANOELA MACHADO</t>
  </si>
  <si>
    <t>SIND. EMPR TUR HOSP SJRP  - SETH</t>
  </si>
  <si>
    <t>MIGUEL LOPES &amp; GODOY COMERCIO DE TINTAS LTDA</t>
  </si>
  <si>
    <t xml:space="preserve">MATERIAL DE CONSUMO </t>
  </si>
  <si>
    <t xml:space="preserve">SILMARA GARCIA MARTINES DE PONTES </t>
  </si>
  <si>
    <t>RESPONSAVEL PELA OSC: Patricia Bianchi de Almeida Vieira</t>
  </si>
  <si>
    <t>CPF: 355.226.278-40</t>
  </si>
  <si>
    <t>Patricia Bianchi de Almeida Vieira</t>
  </si>
  <si>
    <t>boleto</t>
  </si>
  <si>
    <t xml:space="preserve">RECIBO DE ALUGUEL </t>
  </si>
  <si>
    <t xml:space="preserve">MARIA LUCIA GOMES DA SILVA </t>
  </si>
  <si>
    <r>
      <t>RENDIMENTOS DE APLICACOES FINANCEIRA</t>
    </r>
    <r>
      <rPr>
        <b/>
        <sz val="8"/>
        <color theme="1"/>
        <rFont val="Calibri Light"/>
        <family val="2"/>
        <scheme val="major"/>
      </rPr>
      <t xml:space="preserve">:                         </t>
    </r>
  </si>
  <si>
    <t xml:space="preserve">   _______________________________________________</t>
  </si>
  <si>
    <t xml:space="preserve">ANTONIO CORRAL NETTO - ME </t>
  </si>
  <si>
    <t xml:space="preserve">CALMON COMÉRCIO DE FERRO E MAT. PARA CONSTRUÇÕES LTDA </t>
  </si>
  <si>
    <t xml:space="preserve">SOUZA E SOUZA GAS RIO PRETO LTDA </t>
  </si>
  <si>
    <t xml:space="preserve">FATURA </t>
  </si>
  <si>
    <t>COMPANHIA PAULISTA FORÇA E LUZ - CPFL PQ.INDUSTRIAL</t>
  </si>
  <si>
    <t>COMPETENCIA: 01/2025</t>
  </si>
  <si>
    <t>DATA DO RECEBIMENTO DO RECURSO: 08/01/2025</t>
  </si>
  <si>
    <r>
      <t xml:space="preserve">Valor a ser devolvido ao Órgão Público Concessor.: </t>
    </r>
    <r>
      <rPr>
        <sz val="8"/>
        <color theme="1"/>
        <rFont val="Calibri Light"/>
        <family val="2"/>
        <scheme val="major"/>
      </rPr>
      <t>R$</t>
    </r>
    <r>
      <rPr>
        <b/>
        <sz val="8"/>
        <color theme="1"/>
        <rFont val="Calibri Light"/>
        <family val="2"/>
        <scheme val="major"/>
      </rPr>
      <t xml:space="preserve"> </t>
    </r>
    <r>
      <rPr>
        <sz val="8"/>
        <color theme="1"/>
        <rFont val="Calibri Light"/>
        <family val="2"/>
        <scheme val="major"/>
      </rPr>
      <t>7.977,60</t>
    </r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</si>
  <si>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</si>
  <si>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</si>
  <si>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</si>
  <si>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</si>
  <si>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</si>
  <si>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</si>
  <si>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</si>
  <si>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</si>
  <si>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</si>
  <si>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</si>
  <si>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</si>
  <si>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</si>
  <si>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</si>
  <si>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</si>
  <si>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</si>
  <si>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</si>
  <si>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</si>
  <si>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</si>
  <si>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</si>
  <si>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</si>
  <si>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</si>
  <si>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r>
      <t>N° Documentos relacionados:</t>
    </r>
    <r>
      <rPr>
        <sz val="8"/>
        <color theme="1"/>
        <rFont val="Calibri Light"/>
        <family val="2"/>
        <scheme val="major"/>
      </rPr>
      <t xml:space="preserve"> 35</t>
    </r>
  </si>
  <si>
    <t>São José do Rio Preto, 05 de Fevereiro 2025</t>
  </si>
  <si>
    <t xml:space="preserve">NOKALT DEDETIZADORA E DESENTUPIDORA RIO PRETO LTDA </t>
  </si>
  <si>
    <t xml:space="preserve">GALEGO DIAS DA SILVA CIA LTDA </t>
  </si>
  <si>
    <t xml:space="preserve">C.A.C COMERCIO DE PAPEIS LTDA </t>
  </si>
  <si>
    <t xml:space="preserve">COMPANHIA PAULISTA FORÇA E LUZ - CPFL </t>
  </si>
  <si>
    <t xml:space="preserve">MATHEUS AUGUSTO BUOSI LTDA </t>
  </si>
  <si>
    <t>DINARDI VENTILADORES LTDA</t>
  </si>
  <si>
    <t xml:space="preserve">LUCAS HENRIQUE COSTA XAVIER </t>
  </si>
  <si>
    <t>PEDRO GARCIA MARTINES  73750620806</t>
  </si>
  <si>
    <t xml:space="preserve">BRANCO DISTRIBUIDORA SOLUCOES EDUCACIONAIS LTDA </t>
  </si>
  <si>
    <t xml:space="preserve">GONCALVES JARDINAGEM E SERVICOS LTDA </t>
  </si>
  <si>
    <t>36</t>
  </si>
  <si>
    <t>37</t>
  </si>
  <si>
    <t>38</t>
  </si>
  <si>
    <t>39</t>
  </si>
  <si>
    <t>40</t>
  </si>
  <si>
    <t>COMPETENCIA: 02/2025</t>
  </si>
  <si>
    <t>São José do Rio Preto, 05 de  Março  2025</t>
  </si>
  <si>
    <r>
      <t>N° Documentos relacionados:</t>
    </r>
    <r>
      <rPr>
        <sz val="8"/>
        <color theme="1"/>
        <rFont val="Calibri Light"/>
        <family val="2"/>
        <scheme val="major"/>
      </rPr>
      <t xml:space="preserve"> 40</t>
    </r>
  </si>
  <si>
    <t>DATA DO RECEBIMENTO DO RECURSO:03/02/2025</t>
  </si>
  <si>
    <r>
      <t xml:space="preserve">Valor a ser devolvido ao Órgão Público Concessor.: </t>
    </r>
    <r>
      <rPr>
        <sz val="8"/>
        <color theme="1"/>
        <rFont val="Calibri Light"/>
        <family val="2"/>
        <scheme val="major"/>
      </rPr>
      <t>R$</t>
    </r>
    <r>
      <rPr>
        <b/>
        <sz val="8"/>
        <color theme="1"/>
        <rFont val="Calibri Light"/>
        <family val="2"/>
        <scheme val="major"/>
      </rPr>
      <t xml:space="preserve"> 2.247,24</t>
    </r>
  </si>
  <si>
    <t xml:space="preserve">ESTÁ FALTANDO DINHEIRO EM COZINHA </t>
  </si>
  <si>
    <t>GENILDA BRUNO GIL</t>
  </si>
  <si>
    <t>ELDER SILVA DE OLIVEIRA 41192987870</t>
  </si>
  <si>
    <t>LP RIBEIRO MADEIRAS EPP</t>
  </si>
  <si>
    <t xml:space="preserve">1001 UTILIDADES SP COMERCIO LTDA </t>
  </si>
  <si>
    <t xml:space="preserve">J P BATISTA FRANCO CHAVEIROS ME </t>
  </si>
  <si>
    <t>COMPETENCIA: 03/2025</t>
  </si>
  <si>
    <t>ALESSANDRO CLEMENTE GARCIA DE BRITO 26935266807</t>
  </si>
  <si>
    <t xml:space="preserve">ANTONIO CORRAL NETTO-ME </t>
  </si>
  <si>
    <t>DATA DO RECEBIMENTO DO RECURSO:06/03/2025</t>
  </si>
  <si>
    <r>
      <t>RENDIMENTOS DE APLICACOES FINANCEIRA</t>
    </r>
    <r>
      <rPr>
        <b/>
        <sz val="8"/>
        <color theme="1"/>
        <rFont val="Calibri Light"/>
        <family val="2"/>
        <scheme val="major"/>
      </rPr>
      <t xml:space="preserve">: </t>
    </r>
    <r>
      <rPr>
        <sz val="8"/>
        <color theme="1"/>
        <rFont val="Calibri Light"/>
        <family val="2"/>
        <scheme val="major"/>
      </rPr>
      <t xml:space="preserve"> </t>
    </r>
  </si>
  <si>
    <t>DATA DO RECEBIMENTO DO RECURSO:07/03/2025</t>
  </si>
  <si>
    <t>58.581.887MESSIAS NUNES</t>
  </si>
  <si>
    <t>São José do Rio Preto, 02 de  Abril  2025</t>
  </si>
  <si>
    <t>TOTAL DAS DESPESAS:</t>
  </si>
  <si>
    <t>41</t>
  </si>
  <si>
    <t xml:space="preserve">SEMAE SERVIÇO MUNICIPAL AUTONOMO DE AGUA E ESGOTO-SEMAE </t>
  </si>
  <si>
    <t xml:space="preserve">SERVIÇO DE TERCEIRO </t>
  </si>
  <si>
    <t>42</t>
  </si>
  <si>
    <t>43</t>
  </si>
  <si>
    <t>N° Documentos relacionados:43</t>
  </si>
  <si>
    <r>
      <t xml:space="preserve">Valor a ser devolvido ao Órgão Público Concessor.: </t>
    </r>
    <r>
      <rPr>
        <sz val="8"/>
        <color theme="1"/>
        <rFont val="Calibri Light"/>
        <family val="2"/>
        <scheme val="major"/>
      </rPr>
      <t>R$</t>
    </r>
    <r>
      <rPr>
        <b/>
        <sz val="8"/>
        <color theme="1"/>
        <rFont val="Calibri Light"/>
        <family val="2"/>
        <scheme val="major"/>
      </rPr>
      <t xml:space="preserve"> 2.502,27</t>
    </r>
  </si>
  <si>
    <t>ENDERECO: Rua Major Joao Batista Franca , nº1190  Parque Industrial- Cep: 15025-610</t>
  </si>
  <si>
    <t>COMPETENCIA: 04/2025</t>
  </si>
  <si>
    <t>SOUZA E SOUZA GAS RIO PRETO LTDA</t>
  </si>
  <si>
    <t>SERDAL ATACADO DE PAPELARIA LTDA</t>
  </si>
  <si>
    <t xml:space="preserve">TRCT </t>
  </si>
  <si>
    <t>FGTS/RESCISÓRIO</t>
  </si>
  <si>
    <t xml:space="preserve">BOLETO </t>
  </si>
  <si>
    <t xml:space="preserve">LUCAS FABIANO DE SOUZA </t>
  </si>
  <si>
    <t>55.775.168 MILTON EMIDIO</t>
  </si>
  <si>
    <t>RENATA DOS SANTOS MOURA</t>
  </si>
  <si>
    <t>GABRIEL ROBERTO DA SILVA E CIA LTDA EPP</t>
  </si>
  <si>
    <t>RECIBO DE FÉRIAS</t>
  </si>
  <si>
    <t>São José do Rio Preto, 05 de  Maio  2025</t>
  </si>
  <si>
    <t>DATA DO RECEBIMENTO DO RECURSO:01/04/2025</t>
  </si>
  <si>
    <t>DATA DO RECEBIMENTO DO RECURSO:22/04/2025</t>
  </si>
  <si>
    <t>COMPETENCIA: 05/2025</t>
  </si>
  <si>
    <t xml:space="preserve">CDBC DISTRIBUIDORA LTDA </t>
  </si>
  <si>
    <t xml:space="preserve">RECIBO DE FÉRIAS </t>
  </si>
  <si>
    <t xml:space="preserve">ELLEN CRISTINA CAMPOS GOMES </t>
  </si>
  <si>
    <t xml:space="preserve">J P BATISTA FRANCO CHAVEIRO ME </t>
  </si>
  <si>
    <t xml:space="preserve">EMPORIO DO ADESIVO RIO PRETO COMERCIAL E </t>
  </si>
  <si>
    <t xml:space="preserve">ELETRONICA AMERICA LTDA </t>
  </si>
  <si>
    <t>DAMIAO LUIS RODRIGUES</t>
  </si>
  <si>
    <r>
      <t xml:space="preserve">Valor a ser devolvido ao Órgão Público Concessor.: </t>
    </r>
    <r>
      <rPr>
        <sz val="8"/>
        <color theme="1"/>
        <rFont val="Calibri Light"/>
        <family val="2"/>
        <scheme val="major"/>
      </rPr>
      <t>R$</t>
    </r>
    <r>
      <rPr>
        <b/>
        <sz val="8"/>
        <color theme="1"/>
        <rFont val="Calibri Light"/>
        <family val="2"/>
        <scheme val="major"/>
      </rPr>
      <t xml:space="preserve"> 3.847,34</t>
    </r>
  </si>
  <si>
    <t>BRANCO DISTRIBUIDORA SOLUCOES EDUCACIONAIS</t>
  </si>
  <si>
    <t>44</t>
  </si>
  <si>
    <t>45</t>
  </si>
  <si>
    <t>46</t>
  </si>
  <si>
    <t>47</t>
  </si>
  <si>
    <t>48</t>
  </si>
  <si>
    <t>49</t>
  </si>
  <si>
    <t>50</t>
  </si>
  <si>
    <t xml:space="preserve">CRISTIANO FRANCIS DA SILVA35548173847 </t>
  </si>
  <si>
    <t>53.864.453LUCAS HENRIQUE COSTA XAVIER</t>
  </si>
  <si>
    <t xml:space="preserve">50.142.342THIAGO MOARLES PUGA </t>
  </si>
  <si>
    <t>1001 UTILIDADES SP COMERCIO LTDA - 1001 UTILIDADES RIO PRETO</t>
  </si>
  <si>
    <t>DATA DO RECEBIMENTO DO RECURSO: 05/05/2025</t>
  </si>
  <si>
    <t>DATA DO RECEBIMENTO DO RECURSO:05/05/2025</t>
  </si>
  <si>
    <t>DATA DO RECEBIMENTO DO RECURSO:09/05/2025</t>
  </si>
  <si>
    <t>N° Documentos relacionados:50</t>
  </si>
  <si>
    <r>
      <t xml:space="preserve">Valor a ser devolvido ao Órgão Público Concessor.: </t>
    </r>
    <r>
      <rPr>
        <sz val="8"/>
        <color theme="1"/>
        <rFont val="Calibri Light"/>
        <family val="2"/>
        <scheme val="major"/>
      </rPr>
      <t>R$</t>
    </r>
    <r>
      <rPr>
        <b/>
        <sz val="8"/>
        <color theme="1"/>
        <rFont val="Calibri Light"/>
        <family val="2"/>
        <scheme val="major"/>
      </rPr>
      <t xml:space="preserve"> 13.257,01</t>
    </r>
  </si>
  <si>
    <t>São José do Rio Preto, 02 de  junho 2025</t>
  </si>
  <si>
    <t>COMPETENCIA: 06/2025</t>
  </si>
  <si>
    <t>MAPE GESTAO SST LTDA</t>
  </si>
  <si>
    <t>VALTER DE POLI TECIDOS ME</t>
  </si>
  <si>
    <t>30.857.752 WILLIAM BICOLI DE CARVALHO</t>
  </si>
  <si>
    <t>GABRIEL ROBERTO DA SILVA E CIA</t>
  </si>
  <si>
    <t>DATA DO RECEBIMENTO DO RECURSO:02/06/2025</t>
  </si>
  <si>
    <t>DATA DO RECEBIMENTO DO RECURSO:10/06/2025</t>
  </si>
  <si>
    <t xml:space="preserve">MARIA CUIN MARTINES </t>
  </si>
  <si>
    <t>São José do Rio Preto, 02 de  Julho 2025</t>
  </si>
  <si>
    <t>N° Documentos relacionados : 42</t>
  </si>
  <si>
    <t>TRCT</t>
  </si>
  <si>
    <r>
      <t xml:space="preserve">Valor a ser devolvido ao Órgão Público Concessor.: </t>
    </r>
    <r>
      <rPr>
        <sz val="8"/>
        <color theme="1"/>
        <rFont val="Calibri Light"/>
        <family val="2"/>
        <scheme val="major"/>
      </rPr>
      <t>R$</t>
    </r>
    <r>
      <rPr>
        <b/>
        <sz val="8"/>
        <color theme="1"/>
        <rFont val="Calibri Light"/>
        <family val="2"/>
        <scheme val="major"/>
      </rPr>
      <t xml:space="preserve"> 12.280,81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</si>
</sst>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00000"/>
    <numFmt numFmtId="166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Arial"/>
      <family val="2"/>
    </font>
    <font>
      <sz val="9"/>
      <color theme="8"/>
      <name val="Arial"/>
      <family val="2"/>
    </font>
    <font>
      <sz val="9"/>
      <color theme="9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12"/>
      <color rgb="FFFF0000"/>
      <name val="Calibri"/>
      <family val="2"/>
      <scheme val="minor"/>
    </font>
    <font>
      <b/>
      <sz val="9"/>
      <name val="Arial"/>
      <family val="2"/>
    </font>
    <font>
      <sz val="8"/>
      <color theme="1" tint="4.9989318521683403E-2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justify"/>
    </xf>
    <xf numFmtId="0" fontId="0" fillId="0" borderId="0" xfId="0" applyAlignment="1">
      <alignment horizontal="center" vertical="justify"/>
    </xf>
    <xf numFmtId="0" fontId="2" fillId="0" borderId="0" xfId="0" applyFont="1" applyAlignment="1">
      <alignment vertical="justify"/>
    </xf>
    <xf numFmtId="4" fontId="3" fillId="0" borderId="0" xfId="0" applyNumberFormat="1" applyFont="1" applyAlignment="1">
      <alignment vertical="justify"/>
    </xf>
    <xf numFmtId="0" fontId="3" fillId="0" borderId="0" xfId="0" applyFont="1" applyAlignment="1">
      <alignment vertical="justify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justify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8" fillId="0" borderId="1" xfId="1" applyNumberFormat="1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164" fontId="9" fillId="3" borderId="3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8" fontId="8" fillId="0" borderId="0" xfId="0" applyNumberFormat="1" applyFont="1" applyAlignment="1">
      <alignment horizontal="left" vertical="center" wrapText="1"/>
    </xf>
    <xf numFmtId="164" fontId="8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justify"/>
    </xf>
    <xf numFmtId="4" fontId="10" fillId="0" borderId="1" xfId="1" applyNumberFormat="1" applyFont="1" applyBorder="1" applyAlignment="1">
      <alignment horizontal="right" vertical="center"/>
    </xf>
    <xf numFmtId="1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4" fillId="0" borderId="1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/>
    </xf>
    <xf numFmtId="4" fontId="15" fillId="3" borderId="1" xfId="1" applyNumberFormat="1" applyFont="1" applyFill="1" applyBorder="1" applyAlignment="1">
      <alignment horizontal="right" vertical="center"/>
    </xf>
    <xf numFmtId="4" fontId="15" fillId="0" borderId="1" xfId="0" applyNumberFormat="1" applyFont="1" applyBorder="1" applyAlignment="1">
      <alignment vertical="center"/>
    </xf>
    <xf numFmtId="165" fontId="17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vertical="center"/>
    </xf>
    <xf numFmtId="165" fontId="15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vertical="justify"/>
    </xf>
    <xf numFmtId="4" fontId="16" fillId="0" borderId="1" xfId="1" applyNumberFormat="1" applyFont="1" applyBorder="1" applyAlignment="1">
      <alignment horizontal="right" vertical="center"/>
    </xf>
    <xf numFmtId="166" fontId="8" fillId="0" borderId="0" xfId="0" applyNumberFormat="1" applyFont="1" applyAlignment="1">
      <alignment vertical="center"/>
    </xf>
    <xf numFmtId="2" fontId="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justify"/>
    </xf>
    <xf numFmtId="0" fontId="19" fillId="0" borderId="1" xfId="0" applyFont="1" applyBorder="1" applyAlignment="1">
      <alignment vertical="justify"/>
    </xf>
    <xf numFmtId="0" fontId="9" fillId="4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vertical="justify"/>
    </xf>
    <xf numFmtId="4" fontId="15" fillId="0" borderId="13" xfId="1" applyNumberFormat="1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center" vertical="center"/>
    </xf>
    <xf numFmtId="4" fontId="15" fillId="0" borderId="15" xfId="1" applyNumberFormat="1" applyFont="1" applyBorder="1" applyAlignment="1">
      <alignment horizontal="right" vertical="center"/>
    </xf>
    <xf numFmtId="4" fontId="16" fillId="0" borderId="15" xfId="1" applyNumberFormat="1" applyFont="1" applyBorder="1" applyAlignment="1">
      <alignment horizontal="right" vertical="center"/>
    </xf>
    <xf numFmtId="4" fontId="15" fillId="3" borderId="15" xfId="1" applyNumberFormat="1" applyFont="1" applyFill="1" applyBorder="1" applyAlignment="1">
      <alignment horizontal="right" vertical="center"/>
    </xf>
    <xf numFmtId="4" fontId="14" fillId="0" borderId="15" xfId="1" applyNumberFormat="1" applyFont="1" applyBorder="1" applyAlignment="1">
      <alignment horizontal="right" vertical="center"/>
    </xf>
    <xf numFmtId="4" fontId="16" fillId="0" borderId="15" xfId="0" applyNumberFormat="1" applyFont="1" applyBorder="1" applyAlignment="1">
      <alignment vertical="center"/>
    </xf>
    <xf numFmtId="4" fontId="8" fillId="0" borderId="15" xfId="1" applyNumberFormat="1" applyFont="1" applyBorder="1" applyAlignment="1">
      <alignment horizontal="right" vertical="center"/>
    </xf>
    <xf numFmtId="4" fontId="10" fillId="0" borderId="15" xfId="1" applyNumberFormat="1" applyFont="1" applyBorder="1" applyAlignment="1">
      <alignment horizontal="right" vertical="center"/>
    </xf>
    <xf numFmtId="4" fontId="8" fillId="0" borderId="15" xfId="1" applyNumberFormat="1" applyFont="1" applyFill="1" applyBorder="1" applyAlignment="1">
      <alignment horizontal="right" vertical="center"/>
    </xf>
    <xf numFmtId="0" fontId="16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center" vertical="justify"/>
    </xf>
    <xf numFmtId="0" fontId="19" fillId="0" borderId="1" xfId="0" applyFont="1" applyBorder="1" applyAlignment="1">
      <alignment horizontal="center" vertical="justify"/>
    </xf>
    <xf numFmtId="0" fontId="18" fillId="0" borderId="1" xfId="0" applyFont="1" applyBorder="1" applyAlignment="1">
      <alignment horizontal="center" vertical="justify"/>
    </xf>
    <xf numFmtId="0" fontId="20" fillId="0" borderId="0" xfId="0" applyFont="1" applyAlignment="1">
      <alignment vertical="justify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justify"/>
    </xf>
    <xf numFmtId="4" fontId="10" fillId="0" borderId="15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justify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justify"/>
    </xf>
    <xf numFmtId="3" fontId="8" fillId="0" borderId="1" xfId="0" applyNumberFormat="1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2" fontId="8" fillId="0" borderId="15" xfId="0" applyNumberFormat="1" applyFont="1" applyBorder="1" applyAlignment="1">
      <alignment vertical="justify"/>
    </xf>
    <xf numFmtId="4" fontId="8" fillId="3" borderId="15" xfId="1" applyNumberFormat="1" applyFont="1" applyFill="1" applyBorder="1" applyAlignment="1">
      <alignment horizontal="right" vertical="center"/>
    </xf>
    <xf numFmtId="14" fontId="10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8" fontId="8" fillId="0" borderId="0" xfId="0" applyNumberFormat="1" applyFont="1" applyAlignment="1">
      <alignment horizontal="left" vertical="center"/>
    </xf>
    <xf numFmtId="8" fontId="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66" fontId="8" fillId="0" borderId="0" xfId="0" applyNumberFormat="1" applyFont="1" applyAlignment="1">
      <alignment vertical="center"/>
    </xf>
    <xf numFmtId="8" fontId="8" fillId="0" borderId="0" xfId="0" applyNumberFormat="1" applyFont="1" applyAlignment="1">
      <alignment vertical="center"/>
    </xf>
    <xf numFmtId="8" fontId="8" fillId="0" borderId="0" xfId="0" applyNumberFormat="1" applyFont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66" fontId="8" fillId="0" borderId="0" xfId="0" applyNumberFormat="1" applyFont="1" applyAlignment="1">
      <alignment horizontal="righ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0</xdr:rowOff>
        </xdr:from>
        <xdr:to>
          <xdr:col>3</xdr:col>
          <xdr:colOff>0</xdr:colOff>
          <xdr:row>3</xdr:row>
          <xdr:rowOff>171450</xdr:rowOff>
        </xdr:to>
        <xdr:sp macro="" textlink="">
          <xdr:nvSpPr>
            <xdr:cNvPr id="108545" name="Object 1" hidden="1">
              <a:extLst>
                <a:ext uri="{63B3BB69-23CF-44E3-9099-C40C66FF867C}">
                  <a14:compatExt spid="_x0000_s108545"/>
                </a:ext>
                <a:ext uri="{FF2B5EF4-FFF2-40B4-BE49-F238E27FC236}">
                  <a16:creationId xmlns:a16="http://schemas.microsoft.com/office/drawing/2014/main" id="{00000000-0008-0000-0000-000001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0</xdr:rowOff>
        </xdr:from>
        <xdr:to>
          <xdr:col>3</xdr:col>
          <xdr:colOff>0</xdr:colOff>
          <xdr:row>3</xdr:row>
          <xdr:rowOff>171450</xdr:rowOff>
        </xdr:to>
        <xdr:sp macro="" textlink="">
          <xdr:nvSpPr>
            <xdr:cNvPr id="109569" name="Object 1" hidden="1">
              <a:extLst>
                <a:ext uri="{63B3BB69-23CF-44E3-9099-C40C66FF867C}">
                  <a14:compatExt spid="_x0000_s109569"/>
                </a:ext>
                <a:ext uri="{FF2B5EF4-FFF2-40B4-BE49-F238E27FC236}">
                  <a16:creationId xmlns:a16="http://schemas.microsoft.com/office/drawing/2014/main" id="{00000000-0008-0000-0100-000001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0</xdr:rowOff>
        </xdr:from>
        <xdr:to>
          <xdr:col>3</xdr:col>
          <xdr:colOff>0</xdr:colOff>
          <xdr:row>3</xdr:row>
          <xdr:rowOff>171450</xdr:rowOff>
        </xdr:to>
        <xdr:sp macro="" textlink="">
          <xdr:nvSpPr>
            <xdr:cNvPr id="110593" name="Object 1" hidden="1">
              <a:extLst>
                <a:ext uri="{63B3BB69-23CF-44E3-9099-C40C66FF867C}">
                  <a14:compatExt spid="_x0000_s110593"/>
                </a:ext>
                <a:ext uri="{FF2B5EF4-FFF2-40B4-BE49-F238E27FC236}">
                  <a16:creationId xmlns:a16="http://schemas.microsoft.com/office/drawing/2014/main" id="{00000000-0008-0000-0200-000001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0</xdr:row>
          <xdr:rowOff>0</xdr:rowOff>
        </xdr:from>
        <xdr:to>
          <xdr:col>3</xdr:col>
          <xdr:colOff>85725</xdr:colOff>
          <xdr:row>3</xdr:row>
          <xdr:rowOff>171450</xdr:rowOff>
        </xdr:to>
        <xdr:sp macro="" textlink="">
          <xdr:nvSpPr>
            <xdr:cNvPr id="111617" name="Object 1" hidden="1">
              <a:extLst>
                <a:ext uri="{63B3BB69-23CF-44E3-9099-C40C66FF867C}">
                  <a14:compatExt spid="_x0000_s111617"/>
                </a:ext>
                <a:ext uri="{FF2B5EF4-FFF2-40B4-BE49-F238E27FC236}">
                  <a16:creationId xmlns:a16="http://schemas.microsoft.com/office/drawing/2014/main" id="{00000000-0008-0000-0300-000001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0</xdr:row>
          <xdr:rowOff>0</xdr:rowOff>
        </xdr:from>
        <xdr:to>
          <xdr:col>3</xdr:col>
          <xdr:colOff>85725</xdr:colOff>
          <xdr:row>3</xdr:row>
          <xdr:rowOff>171450</xdr:rowOff>
        </xdr:to>
        <xdr:sp macro="" textlink="">
          <xdr:nvSpPr>
            <xdr:cNvPr id="112641" name="Object 1" hidden="1">
              <a:extLst>
                <a:ext uri="{63B3BB69-23CF-44E3-9099-C40C66FF867C}">
                  <a14:compatExt spid="_x0000_s112641"/>
                </a:ext>
                <a:ext uri="{FF2B5EF4-FFF2-40B4-BE49-F238E27FC236}">
                  <a16:creationId xmlns:a16="http://schemas.microsoft.com/office/drawing/2014/main" id="{00000000-0008-0000-0400-000001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0</xdr:row>
          <xdr:rowOff>0</xdr:rowOff>
        </xdr:from>
        <xdr:to>
          <xdr:col>3</xdr:col>
          <xdr:colOff>85725</xdr:colOff>
          <xdr:row>3</xdr:row>
          <xdr:rowOff>171450</xdr:rowOff>
        </xdr:to>
        <xdr:sp macro="" textlink="">
          <xdr:nvSpPr>
            <xdr:cNvPr id="113665" name="Object 1" hidden="1">
              <a:extLst>
                <a:ext uri="{63B3BB69-23CF-44E3-9099-C40C66FF867C}">
                  <a14:compatExt spid="_x0000_s113665"/>
                </a:ext>
                <a:ext uri="{FF2B5EF4-FFF2-40B4-BE49-F238E27FC236}">
                  <a16:creationId xmlns:a16="http://schemas.microsoft.com/office/drawing/2014/main" id="{00000000-0008-0000-0500-00000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opLeftCell="A11" zoomScale="120" zoomScaleNormal="120" workbookViewId="0">
      <selection activeCell="D30" sqref="D30"/>
    </sheetView>
  </sheetViews>
  <sheetFormatPr defaultRowHeight="15" x14ac:dyDescent="0.25"/>
  <cols>
    <col min="1" max="1" width="2.85546875" style="10" bestFit="1" customWidth="1"/>
    <col min="2" max="2" width="9" style="11" customWidth="1"/>
    <col min="3" max="3" width="14.85546875" style="12" customWidth="1"/>
    <col min="4" max="4" width="32.140625" style="32" customWidth="1"/>
    <col min="5" max="5" width="17.7109375" style="12" customWidth="1"/>
    <col min="6" max="6" width="12.5703125" style="10" bestFit="1" customWidth="1"/>
    <col min="7" max="7" width="19.7109375" style="6" bestFit="1" customWidth="1"/>
    <col min="8" max="8" width="10.140625" style="1" bestFit="1" customWidth="1"/>
    <col min="9" max="16384" width="9.140625" style="1"/>
  </cols>
  <sheetData>
    <row r="1" spans="1:7" x14ac:dyDescent="0.25">
      <c r="D1" s="110" t="s">
        <v>11</v>
      </c>
      <c r="E1" s="110"/>
      <c r="F1" s="13"/>
    </row>
    <row r="2" spans="1:7" x14ac:dyDescent="0.25">
      <c r="D2" s="110" t="s">
        <v>12</v>
      </c>
      <c r="E2" s="110"/>
      <c r="F2" s="13"/>
    </row>
    <row r="3" spans="1:7" x14ac:dyDescent="0.25">
      <c r="D3" s="111" t="s">
        <v>51</v>
      </c>
      <c r="E3" s="111"/>
    </row>
    <row r="4" spans="1:7" x14ac:dyDescent="0.25">
      <c r="D4" s="111" t="s">
        <v>52</v>
      </c>
      <c r="E4" s="111"/>
    </row>
    <row r="5" spans="1:7" s="3" customFormat="1" ht="15.75" x14ac:dyDescent="0.25">
      <c r="A5" s="110" t="s">
        <v>0</v>
      </c>
      <c r="B5" s="110"/>
      <c r="C5" s="110"/>
      <c r="D5" s="110"/>
      <c r="E5" s="110"/>
      <c r="F5" s="110"/>
      <c r="G5" s="6"/>
    </row>
    <row r="6" spans="1:7" s="3" customFormat="1" ht="15.75" x14ac:dyDescent="0.25">
      <c r="A6" s="110" t="s">
        <v>1</v>
      </c>
      <c r="B6" s="110"/>
      <c r="C6" s="110"/>
      <c r="D6" s="110"/>
      <c r="E6" s="110"/>
      <c r="F6" s="110"/>
      <c r="G6" s="6"/>
    </row>
    <row r="7" spans="1:7" s="3" customFormat="1" ht="15.75" x14ac:dyDescent="0.25">
      <c r="A7" s="112" t="s">
        <v>13</v>
      </c>
      <c r="B7" s="112"/>
      <c r="C7" s="112"/>
      <c r="D7" s="112"/>
      <c r="E7" s="112"/>
      <c r="F7" s="112"/>
      <c r="G7" s="6"/>
    </row>
    <row r="8" spans="1:7" s="3" customFormat="1" ht="15.75" x14ac:dyDescent="0.25">
      <c r="A8" s="112" t="s">
        <v>14</v>
      </c>
      <c r="B8" s="112"/>
      <c r="C8" s="112"/>
      <c r="D8" s="112"/>
      <c r="E8" s="112"/>
      <c r="F8" s="112"/>
      <c r="G8" s="6"/>
    </row>
    <row r="9" spans="1:7" s="3" customFormat="1" ht="15.75" x14ac:dyDescent="0.25">
      <c r="A9" s="112" t="s">
        <v>15</v>
      </c>
      <c r="B9" s="112"/>
      <c r="C9" s="112"/>
      <c r="D9" s="112"/>
      <c r="E9" s="112"/>
      <c r="F9" s="112"/>
      <c r="G9" s="6"/>
    </row>
    <row r="10" spans="1:7" s="3" customFormat="1" ht="15.75" x14ac:dyDescent="0.25">
      <c r="A10" s="112" t="s">
        <v>34</v>
      </c>
      <c r="B10" s="112"/>
      <c r="C10" s="112"/>
      <c r="D10" s="112"/>
      <c r="E10" s="112"/>
      <c r="F10" s="112"/>
      <c r="G10" s="6"/>
    </row>
    <row r="11" spans="1:7" s="3" customFormat="1" ht="15.75" customHeight="1" x14ac:dyDescent="0.25">
      <c r="A11" s="109" t="s">
        <v>85</v>
      </c>
      <c r="B11" s="109"/>
      <c r="C11" s="109"/>
      <c r="D11" s="109"/>
      <c r="E11" s="109"/>
      <c r="F11" s="109"/>
      <c r="G11" s="6"/>
    </row>
    <row r="12" spans="1:7" s="3" customFormat="1" ht="15.75" customHeight="1" x14ac:dyDescent="0.25">
      <c r="A12" s="109" t="s">
        <v>86</v>
      </c>
      <c r="B12" s="109"/>
      <c r="C12" s="109"/>
      <c r="D12" s="109"/>
      <c r="E12" s="109"/>
      <c r="F12" s="109"/>
      <c r="G12" s="6"/>
    </row>
    <row r="13" spans="1:7" s="3" customFormat="1" ht="15.75" customHeight="1" x14ac:dyDescent="0.25">
      <c r="A13" s="113" t="s">
        <v>74</v>
      </c>
      <c r="B13" s="113"/>
      <c r="C13" s="113"/>
      <c r="D13" s="113"/>
      <c r="E13" s="113"/>
      <c r="F13" s="113"/>
      <c r="G13" s="6"/>
    </row>
    <row r="14" spans="1:7" s="3" customFormat="1" ht="15.75" customHeight="1" x14ac:dyDescent="0.25">
      <c r="A14" s="109" t="s">
        <v>56</v>
      </c>
      <c r="B14" s="109"/>
      <c r="C14" s="109"/>
      <c r="D14" s="109"/>
      <c r="E14" s="109"/>
      <c r="F14" s="109"/>
      <c r="G14" s="6"/>
    </row>
    <row r="15" spans="1:7" s="3" customFormat="1" ht="15.75" customHeight="1" x14ac:dyDescent="0.25">
      <c r="A15" s="109" t="s">
        <v>38</v>
      </c>
      <c r="B15" s="109"/>
      <c r="C15" s="109"/>
      <c r="D15" s="109"/>
      <c r="E15" s="109"/>
      <c r="F15" s="109"/>
      <c r="G15" s="6"/>
    </row>
    <row r="16" spans="1:7" s="3" customFormat="1" ht="15.75" customHeight="1" x14ac:dyDescent="0.25">
      <c r="A16" s="114" t="s">
        <v>98</v>
      </c>
      <c r="B16" s="114"/>
      <c r="C16" s="114"/>
      <c r="D16" s="114"/>
      <c r="E16" s="114"/>
      <c r="F16" s="114"/>
      <c r="G16" s="6"/>
    </row>
    <row r="17" spans="1:7" s="3" customFormat="1" ht="13.5" customHeight="1" x14ac:dyDescent="0.25">
      <c r="A17" s="112" t="s">
        <v>99</v>
      </c>
      <c r="B17" s="112"/>
      <c r="C17" s="112"/>
      <c r="D17" s="112"/>
      <c r="E17" s="115">
        <v>68956.84</v>
      </c>
      <c r="F17" s="115"/>
      <c r="G17" s="6"/>
    </row>
    <row r="18" spans="1:7" s="3" customFormat="1" ht="12.75" customHeight="1" x14ac:dyDescent="0.25">
      <c r="A18" s="112" t="s">
        <v>91</v>
      </c>
      <c r="B18" s="112"/>
      <c r="C18" s="112"/>
      <c r="D18" s="112"/>
      <c r="E18" s="118">
        <v>1092.73</v>
      </c>
      <c r="F18" s="118"/>
      <c r="G18" s="6"/>
    </row>
    <row r="19" spans="1:7" s="3" customFormat="1" ht="12.75" customHeight="1" x14ac:dyDescent="0.25">
      <c r="A19" s="112" t="s">
        <v>21</v>
      </c>
      <c r="B19" s="112"/>
      <c r="C19" s="112"/>
      <c r="D19" s="112"/>
      <c r="E19" s="119">
        <f>SUM(E17:F18)</f>
        <v>70049.569999999992</v>
      </c>
      <c r="F19" s="119"/>
      <c r="G19" s="6"/>
    </row>
    <row r="20" spans="1:7" s="3" customFormat="1" ht="21" customHeight="1" x14ac:dyDescent="0.25">
      <c r="A20" s="120" t="s">
        <v>16</v>
      </c>
      <c r="B20" s="120"/>
      <c r="C20" s="120"/>
      <c r="D20" s="120"/>
      <c r="E20" s="120"/>
      <c r="F20" s="120"/>
      <c r="G20" s="6"/>
    </row>
    <row r="21" spans="1:7" s="3" customFormat="1" ht="15" customHeight="1" x14ac:dyDescent="0.25">
      <c r="A21" s="14" t="s">
        <v>17</v>
      </c>
      <c r="B21" s="15" t="s">
        <v>2</v>
      </c>
      <c r="C21" s="16" t="s">
        <v>3</v>
      </c>
      <c r="D21" s="16" t="s">
        <v>4</v>
      </c>
      <c r="E21" s="16" t="s">
        <v>5</v>
      </c>
      <c r="F21" s="15" t="s">
        <v>6</v>
      </c>
      <c r="G21" s="6"/>
    </row>
    <row r="22" spans="1:7" s="3" customFormat="1" ht="23.25" customHeight="1" x14ac:dyDescent="0.25">
      <c r="A22" s="33" t="s">
        <v>18</v>
      </c>
      <c r="B22" s="34">
        <v>45652</v>
      </c>
      <c r="C22" s="23" t="s">
        <v>96</v>
      </c>
      <c r="D22" s="21" t="s">
        <v>97</v>
      </c>
      <c r="E22" s="19" t="s">
        <v>22</v>
      </c>
      <c r="F22" s="35">
        <v>1285.2</v>
      </c>
      <c r="G22" s="6" t="s">
        <v>72</v>
      </c>
    </row>
    <row r="23" spans="1:7" s="3" customFormat="1" ht="20.25" customHeight="1" x14ac:dyDescent="0.25">
      <c r="A23" s="33" t="s">
        <v>39</v>
      </c>
      <c r="B23" s="34">
        <v>45672</v>
      </c>
      <c r="C23" s="23">
        <v>9889</v>
      </c>
      <c r="D23" s="18" t="s">
        <v>82</v>
      </c>
      <c r="E23" s="19" t="s">
        <v>23</v>
      </c>
      <c r="F23" s="35">
        <v>442</v>
      </c>
      <c r="G23" s="6" t="s">
        <v>73</v>
      </c>
    </row>
    <row r="24" spans="1:7" s="3" customFormat="1" ht="20.25" customHeight="1" x14ac:dyDescent="0.25">
      <c r="A24" s="33" t="s">
        <v>40</v>
      </c>
      <c r="B24" s="34">
        <v>45671</v>
      </c>
      <c r="C24" s="23">
        <v>386251</v>
      </c>
      <c r="D24" s="18" t="s">
        <v>32</v>
      </c>
      <c r="E24" s="20" t="s">
        <v>22</v>
      </c>
      <c r="F24" s="22">
        <v>184.18</v>
      </c>
      <c r="G24" s="6" t="s">
        <v>72</v>
      </c>
    </row>
    <row r="25" spans="1:7" s="3" customFormat="1" ht="20.25" customHeight="1" x14ac:dyDescent="0.25">
      <c r="A25" s="33" t="s">
        <v>41</v>
      </c>
      <c r="B25" s="34">
        <v>45671</v>
      </c>
      <c r="C25" s="23">
        <v>381336</v>
      </c>
      <c r="D25" s="18" t="s">
        <v>33</v>
      </c>
      <c r="E25" s="20" t="s">
        <v>22</v>
      </c>
      <c r="F25" s="22">
        <v>387.82</v>
      </c>
      <c r="G25" s="6" t="s">
        <v>72</v>
      </c>
    </row>
    <row r="26" spans="1:7" s="3" customFormat="1" ht="20.25" customHeight="1" x14ac:dyDescent="0.25">
      <c r="A26" s="33" t="s">
        <v>42</v>
      </c>
      <c r="B26" s="34">
        <v>45672</v>
      </c>
      <c r="C26" s="23" t="s">
        <v>89</v>
      </c>
      <c r="D26" s="21" t="s">
        <v>84</v>
      </c>
      <c r="E26" s="19" t="s">
        <v>22</v>
      </c>
      <c r="F26" s="22">
        <v>8200</v>
      </c>
      <c r="G26" s="6" t="s">
        <v>73</v>
      </c>
    </row>
    <row r="27" spans="1:7" s="3" customFormat="1" ht="20.25" customHeight="1" x14ac:dyDescent="0.25">
      <c r="A27" s="33" t="s">
        <v>43</v>
      </c>
      <c r="B27" s="34">
        <v>45672</v>
      </c>
      <c r="C27" s="23">
        <v>217</v>
      </c>
      <c r="D27" s="21" t="s">
        <v>93</v>
      </c>
      <c r="E27" s="19" t="s">
        <v>83</v>
      </c>
      <c r="F27" s="22">
        <v>260</v>
      </c>
      <c r="G27" s="6" t="s">
        <v>73</v>
      </c>
    </row>
    <row r="28" spans="1:7" s="3" customFormat="1" ht="20.25" customHeight="1" x14ac:dyDescent="0.25">
      <c r="A28" s="33" t="s">
        <v>44</v>
      </c>
      <c r="B28" s="34">
        <v>45672</v>
      </c>
      <c r="C28" s="23">
        <v>38978</v>
      </c>
      <c r="D28" s="21" t="s">
        <v>94</v>
      </c>
      <c r="E28" s="19" t="s">
        <v>83</v>
      </c>
      <c r="F28" s="22">
        <v>407</v>
      </c>
      <c r="G28" s="6" t="s">
        <v>73</v>
      </c>
    </row>
    <row r="29" spans="1:7" s="3" customFormat="1" ht="20.25" customHeight="1" x14ac:dyDescent="0.25">
      <c r="A29" s="33" t="s">
        <v>45</v>
      </c>
      <c r="B29" s="34">
        <v>45673</v>
      </c>
      <c r="C29" s="23">
        <v>15373</v>
      </c>
      <c r="D29" s="21" t="s">
        <v>95</v>
      </c>
      <c r="E29" s="19" t="s">
        <v>83</v>
      </c>
      <c r="F29" s="22">
        <v>450</v>
      </c>
      <c r="G29" s="6" t="s">
        <v>73</v>
      </c>
    </row>
    <row r="30" spans="1:7" s="3" customFormat="1" ht="20.25" customHeight="1" x14ac:dyDescent="0.25">
      <c r="A30" s="33" t="s">
        <v>46</v>
      </c>
      <c r="B30" s="34">
        <v>45673</v>
      </c>
      <c r="C30" s="23">
        <v>3387</v>
      </c>
      <c r="D30" s="18" t="s">
        <v>61</v>
      </c>
      <c r="E30" s="19" t="s">
        <v>23</v>
      </c>
      <c r="F30" s="22">
        <v>588.45000000000005</v>
      </c>
      <c r="G30" s="6" t="s">
        <v>73</v>
      </c>
    </row>
    <row r="31" spans="1:7" s="3" customFormat="1" ht="20.25" customHeight="1" x14ac:dyDescent="0.25">
      <c r="A31" s="33" t="s">
        <v>47</v>
      </c>
      <c r="B31" s="34">
        <v>45678</v>
      </c>
      <c r="C31" s="23">
        <v>201047</v>
      </c>
      <c r="D31" s="21" t="s">
        <v>53</v>
      </c>
      <c r="E31" s="19" t="s">
        <v>22</v>
      </c>
      <c r="F31" s="35">
        <v>5444.1</v>
      </c>
      <c r="G31" s="6" t="s">
        <v>72</v>
      </c>
    </row>
    <row r="32" spans="1:7" s="3" customFormat="1" ht="20.25" customHeight="1" x14ac:dyDescent="0.25">
      <c r="A32" s="33" t="s">
        <v>48</v>
      </c>
      <c r="B32" s="34">
        <v>45678</v>
      </c>
      <c r="C32" s="23">
        <v>201050</v>
      </c>
      <c r="D32" s="21" t="s">
        <v>54</v>
      </c>
      <c r="E32" s="19" t="s">
        <v>22</v>
      </c>
      <c r="F32" s="35">
        <v>4515</v>
      </c>
      <c r="G32" s="6" t="s">
        <v>88</v>
      </c>
    </row>
    <row r="33" spans="1:7" s="3" customFormat="1" ht="20.25" customHeight="1" x14ac:dyDescent="0.25">
      <c r="A33" s="33" t="s">
        <v>70</v>
      </c>
      <c r="B33" s="34">
        <v>45679</v>
      </c>
      <c r="C33" s="23" t="s">
        <v>62</v>
      </c>
      <c r="D33" s="21" t="s">
        <v>57</v>
      </c>
      <c r="E33" s="19" t="s">
        <v>22</v>
      </c>
      <c r="F33" s="22">
        <v>204.44</v>
      </c>
      <c r="G33" s="6" t="s">
        <v>88</v>
      </c>
    </row>
    <row r="34" spans="1:7" s="3" customFormat="1" ht="20.25" customHeight="1" x14ac:dyDescent="0.25">
      <c r="A34" s="33" t="s">
        <v>71</v>
      </c>
      <c r="B34" s="34">
        <v>45679</v>
      </c>
      <c r="C34" s="23">
        <v>29484</v>
      </c>
      <c r="D34" s="17" t="s">
        <v>55</v>
      </c>
      <c r="E34" s="19" t="s">
        <v>23</v>
      </c>
      <c r="F34" s="22">
        <v>479.3</v>
      </c>
      <c r="G34" s="6" t="s">
        <v>73</v>
      </c>
    </row>
    <row r="35" spans="1:7" s="3" customFormat="1" ht="20.25" customHeight="1" x14ac:dyDescent="0.25">
      <c r="A35" s="33" t="s">
        <v>101</v>
      </c>
      <c r="B35" s="34">
        <v>45679</v>
      </c>
      <c r="C35" s="23" t="s">
        <v>96</v>
      </c>
      <c r="D35" s="21" t="s">
        <v>97</v>
      </c>
      <c r="E35" s="19" t="s">
        <v>22</v>
      </c>
      <c r="F35" s="22">
        <v>713.21</v>
      </c>
      <c r="G35" s="6" t="s">
        <v>88</v>
      </c>
    </row>
    <row r="36" spans="1:7" s="3" customFormat="1" ht="20.25" customHeight="1" x14ac:dyDescent="0.25">
      <c r="A36" s="33" t="s">
        <v>102</v>
      </c>
      <c r="B36" s="34">
        <v>45681</v>
      </c>
      <c r="C36" s="23">
        <v>3383</v>
      </c>
      <c r="D36" s="18" t="s">
        <v>49</v>
      </c>
      <c r="E36" s="19" t="s">
        <v>22</v>
      </c>
      <c r="F36" s="22">
        <v>747</v>
      </c>
      <c r="G36" s="6" t="s">
        <v>73</v>
      </c>
    </row>
    <row r="37" spans="1:7" s="36" customFormat="1" ht="15.75" x14ac:dyDescent="0.25">
      <c r="A37" s="33" t="s">
        <v>103</v>
      </c>
      <c r="B37" s="38">
        <v>45687</v>
      </c>
      <c r="C37" s="23">
        <v>4275</v>
      </c>
      <c r="D37" s="21" t="s">
        <v>77</v>
      </c>
      <c r="E37" s="19" t="s">
        <v>22</v>
      </c>
      <c r="F37" s="37">
        <v>1376</v>
      </c>
      <c r="G37" s="6" t="s">
        <v>73</v>
      </c>
    </row>
    <row r="38" spans="1:7" s="36" customFormat="1" ht="22.5" x14ac:dyDescent="0.25">
      <c r="A38" s="33" t="s">
        <v>104</v>
      </c>
      <c r="B38" s="38">
        <v>45688</v>
      </c>
      <c r="C38" s="23">
        <v>39057</v>
      </c>
      <c r="D38" s="21" t="s">
        <v>94</v>
      </c>
      <c r="E38" s="19" t="s">
        <v>83</v>
      </c>
      <c r="F38" s="37">
        <v>1165</v>
      </c>
      <c r="G38" s="6" t="s">
        <v>73</v>
      </c>
    </row>
    <row r="39" spans="1:7" s="3" customFormat="1" ht="11.25" customHeight="1" x14ac:dyDescent="0.25">
      <c r="A39" s="33" t="s">
        <v>105</v>
      </c>
      <c r="B39" s="38">
        <v>45688</v>
      </c>
      <c r="C39" s="23" t="s">
        <v>63</v>
      </c>
      <c r="D39" s="17" t="s">
        <v>65</v>
      </c>
      <c r="E39" s="19" t="s">
        <v>64</v>
      </c>
      <c r="F39" s="22">
        <v>1694.61</v>
      </c>
      <c r="G39" s="6"/>
    </row>
    <row r="40" spans="1:7" s="3" customFormat="1" ht="12" customHeight="1" x14ac:dyDescent="0.25">
      <c r="A40" s="33" t="s">
        <v>106</v>
      </c>
      <c r="B40" s="38">
        <v>45688</v>
      </c>
      <c r="C40" s="23" t="s">
        <v>63</v>
      </c>
      <c r="D40" s="17" t="s">
        <v>76</v>
      </c>
      <c r="E40" s="19" t="s">
        <v>64</v>
      </c>
      <c r="F40" s="22">
        <v>1875.8</v>
      </c>
      <c r="G40" s="6"/>
    </row>
    <row r="41" spans="1:7" s="3" customFormat="1" ht="13.5" customHeight="1" x14ac:dyDescent="0.25">
      <c r="A41" s="33" t="s">
        <v>107</v>
      </c>
      <c r="B41" s="38">
        <v>45688</v>
      </c>
      <c r="C41" s="19" t="s">
        <v>25</v>
      </c>
      <c r="D41" s="21" t="s">
        <v>58</v>
      </c>
      <c r="E41" s="20" t="s">
        <v>31</v>
      </c>
      <c r="F41" s="22">
        <v>1888.64</v>
      </c>
      <c r="G41" s="6"/>
    </row>
    <row r="42" spans="1:7" s="3" customFormat="1" ht="13.5" customHeight="1" x14ac:dyDescent="0.25">
      <c r="A42" s="33" t="s">
        <v>108</v>
      </c>
      <c r="B42" s="38">
        <v>45688</v>
      </c>
      <c r="C42" s="19" t="s">
        <v>25</v>
      </c>
      <c r="D42" s="21" t="s">
        <v>59</v>
      </c>
      <c r="E42" s="20" t="s">
        <v>31</v>
      </c>
      <c r="F42" s="22">
        <v>2364.13</v>
      </c>
      <c r="G42" s="6"/>
    </row>
    <row r="43" spans="1:7" s="3" customFormat="1" ht="13.5" customHeight="1" x14ac:dyDescent="0.25">
      <c r="A43" s="33" t="s">
        <v>109</v>
      </c>
      <c r="B43" s="38">
        <v>45688</v>
      </c>
      <c r="C43" s="19" t="s">
        <v>25</v>
      </c>
      <c r="D43" s="21" t="s">
        <v>24</v>
      </c>
      <c r="E43" s="20" t="s">
        <v>31</v>
      </c>
      <c r="F43" s="24">
        <v>0</v>
      </c>
      <c r="G43" s="6"/>
    </row>
    <row r="44" spans="1:7" s="3" customFormat="1" ht="15" customHeight="1" x14ac:dyDescent="0.25">
      <c r="A44" s="33" t="s">
        <v>110</v>
      </c>
      <c r="B44" s="38">
        <v>45688</v>
      </c>
      <c r="C44" s="19" t="s">
        <v>63</v>
      </c>
      <c r="D44" s="21" t="s">
        <v>66</v>
      </c>
      <c r="E44" s="20" t="s">
        <v>64</v>
      </c>
      <c r="F44" s="22">
        <v>1478.86</v>
      </c>
      <c r="G44" s="6"/>
    </row>
    <row r="45" spans="1:7" s="3" customFormat="1" ht="15" customHeight="1" x14ac:dyDescent="0.25">
      <c r="A45" s="33" t="s">
        <v>111</v>
      </c>
      <c r="B45" s="38">
        <v>45688</v>
      </c>
      <c r="C45" s="19" t="s">
        <v>63</v>
      </c>
      <c r="D45" s="21" t="s">
        <v>79</v>
      </c>
      <c r="E45" s="20" t="s">
        <v>64</v>
      </c>
      <c r="F45" s="22">
        <v>1875.8</v>
      </c>
      <c r="G45" s="6"/>
    </row>
    <row r="46" spans="1:7" s="3" customFormat="1" ht="12.75" customHeight="1" x14ac:dyDescent="0.25">
      <c r="A46" s="33" t="s">
        <v>112</v>
      </c>
      <c r="B46" s="38">
        <v>45688</v>
      </c>
      <c r="C46" s="19" t="s">
        <v>63</v>
      </c>
      <c r="D46" s="21" t="s">
        <v>90</v>
      </c>
      <c r="E46" s="20" t="s">
        <v>64</v>
      </c>
      <c r="F46" s="22">
        <v>1772.37</v>
      </c>
      <c r="G46" s="6"/>
    </row>
    <row r="47" spans="1:7" s="3" customFormat="1" ht="12.75" customHeight="1" x14ac:dyDescent="0.25">
      <c r="A47" s="33" t="s">
        <v>113</v>
      </c>
      <c r="B47" s="38">
        <v>45688</v>
      </c>
      <c r="C47" s="19" t="s">
        <v>63</v>
      </c>
      <c r="D47" s="21" t="s">
        <v>80</v>
      </c>
      <c r="E47" s="20" t="s">
        <v>64</v>
      </c>
      <c r="F47" s="22">
        <v>1875.8</v>
      </c>
      <c r="G47" s="6"/>
    </row>
    <row r="48" spans="1:7" s="3" customFormat="1" ht="15.75" customHeight="1" x14ac:dyDescent="0.25">
      <c r="A48" s="33" t="s">
        <v>114</v>
      </c>
      <c r="B48" s="38">
        <v>45688</v>
      </c>
      <c r="C48" s="19" t="s">
        <v>63</v>
      </c>
      <c r="D48" s="21" t="s">
        <v>67</v>
      </c>
      <c r="E48" s="20" t="s">
        <v>64</v>
      </c>
      <c r="F48" s="22">
        <v>2451.9699999999998</v>
      </c>
      <c r="G48" s="6"/>
    </row>
    <row r="49" spans="1:9" s="3" customFormat="1" ht="12" customHeight="1" x14ac:dyDescent="0.25">
      <c r="A49" s="33" t="s">
        <v>115</v>
      </c>
      <c r="B49" s="38">
        <v>45688</v>
      </c>
      <c r="C49" s="19" t="s">
        <v>63</v>
      </c>
      <c r="D49" s="21" t="s">
        <v>68</v>
      </c>
      <c r="E49" s="20" t="s">
        <v>64</v>
      </c>
      <c r="F49" s="22">
        <v>2075.0100000000002</v>
      </c>
      <c r="G49" s="6"/>
    </row>
    <row r="50" spans="1:9" s="3" customFormat="1" ht="12" customHeight="1" x14ac:dyDescent="0.25">
      <c r="A50" s="33" t="s">
        <v>50</v>
      </c>
      <c r="B50" s="38">
        <v>45688</v>
      </c>
      <c r="C50" s="19" t="s">
        <v>63</v>
      </c>
      <c r="D50" s="21" t="s">
        <v>69</v>
      </c>
      <c r="E50" s="20" t="s">
        <v>64</v>
      </c>
      <c r="F50" s="22">
        <v>2075.0100000000002</v>
      </c>
      <c r="G50" s="6"/>
    </row>
    <row r="51" spans="1:9" s="3" customFormat="1" ht="15" customHeight="1" x14ac:dyDescent="0.25">
      <c r="A51" s="33" t="s">
        <v>116</v>
      </c>
      <c r="B51" s="38">
        <v>45688</v>
      </c>
      <c r="C51" s="20" t="s">
        <v>75</v>
      </c>
      <c r="D51" s="18" t="s">
        <v>36</v>
      </c>
      <c r="E51" s="20" t="s">
        <v>28</v>
      </c>
      <c r="F51" s="22">
        <v>10729.88</v>
      </c>
      <c r="G51" s="6"/>
    </row>
    <row r="52" spans="1:9" s="3" customFormat="1" ht="13.5" customHeight="1" x14ac:dyDescent="0.25">
      <c r="A52" s="33" t="s">
        <v>117</v>
      </c>
      <c r="B52" s="38">
        <v>45688</v>
      </c>
      <c r="C52" s="20" t="s">
        <v>37</v>
      </c>
      <c r="D52" s="18" t="s">
        <v>27</v>
      </c>
      <c r="E52" s="20" t="s">
        <v>28</v>
      </c>
      <c r="F52" s="22">
        <v>0</v>
      </c>
      <c r="G52" s="6"/>
    </row>
    <row r="53" spans="1:9" s="3" customFormat="1" ht="14.25" customHeight="1" x14ac:dyDescent="0.25">
      <c r="A53" s="33" t="s">
        <v>118</v>
      </c>
      <c r="B53" s="38">
        <v>45688</v>
      </c>
      <c r="C53" s="20" t="s">
        <v>26</v>
      </c>
      <c r="D53" s="18" t="s">
        <v>27</v>
      </c>
      <c r="E53" s="20" t="s">
        <v>28</v>
      </c>
      <c r="F53" s="22">
        <v>240.81</v>
      </c>
      <c r="G53" s="6"/>
    </row>
    <row r="54" spans="1:9" s="3" customFormat="1" ht="12" customHeight="1" x14ac:dyDescent="0.25">
      <c r="A54" s="33" t="s">
        <v>119</v>
      </c>
      <c r="B54" s="38">
        <v>45688</v>
      </c>
      <c r="C54" s="20" t="s">
        <v>29</v>
      </c>
      <c r="D54" s="18" t="s">
        <v>30</v>
      </c>
      <c r="E54" s="20" t="s">
        <v>28</v>
      </c>
      <c r="F54" s="22">
        <v>2405.21</v>
      </c>
      <c r="G54" s="6"/>
    </row>
    <row r="55" spans="1:9" s="3" customFormat="1" ht="13.5" customHeight="1" x14ac:dyDescent="0.25">
      <c r="A55" s="33" t="s">
        <v>120</v>
      </c>
      <c r="B55" s="38">
        <v>45688</v>
      </c>
      <c r="C55" s="19" t="s">
        <v>78</v>
      </c>
      <c r="D55" s="18" t="s">
        <v>81</v>
      </c>
      <c r="E55" s="20" t="s">
        <v>28</v>
      </c>
      <c r="F55" s="22">
        <v>240.17</v>
      </c>
      <c r="G55" s="6"/>
    </row>
    <row r="56" spans="1:9" s="3" customFormat="1" ht="33.75" customHeight="1" x14ac:dyDescent="0.25">
      <c r="A56" s="33" t="s">
        <v>121</v>
      </c>
      <c r="B56" s="38">
        <v>45688</v>
      </c>
      <c r="C56" s="19" t="s">
        <v>78</v>
      </c>
      <c r="D56" s="21" t="s">
        <v>60</v>
      </c>
      <c r="E56" s="19" t="s">
        <v>28</v>
      </c>
      <c r="F56" s="22">
        <v>178.2</v>
      </c>
      <c r="G56" s="6"/>
    </row>
    <row r="57" spans="1:9" s="3" customFormat="1" ht="12.75" customHeight="1" x14ac:dyDescent="0.25">
      <c r="A57" s="121" t="s">
        <v>35</v>
      </c>
      <c r="B57" s="121"/>
      <c r="C57" s="121"/>
      <c r="D57" s="121"/>
      <c r="E57" s="121"/>
      <c r="F57" s="25">
        <f>SUM(F22:F56)</f>
        <v>62070.97</v>
      </c>
      <c r="G57" s="6"/>
    </row>
    <row r="58" spans="1:9" s="3" customFormat="1" ht="12.75" customHeight="1" x14ac:dyDescent="0.25">
      <c r="A58" s="121" t="s">
        <v>7</v>
      </c>
      <c r="B58" s="121"/>
      <c r="C58" s="121"/>
      <c r="D58" s="121"/>
      <c r="E58" s="121"/>
      <c r="F58" s="26"/>
      <c r="G58" s="6"/>
    </row>
    <row r="59" spans="1:9" s="3" customFormat="1" ht="15" customHeight="1" x14ac:dyDescent="0.25">
      <c r="A59" s="116" t="s">
        <v>8</v>
      </c>
      <c r="B59" s="116"/>
      <c r="C59" s="116"/>
      <c r="D59" s="116"/>
      <c r="E59" s="117"/>
      <c r="F59" s="27">
        <f>SUM(F39:F56)</f>
        <v>35222.269999999997</v>
      </c>
      <c r="G59" s="8"/>
      <c r="H59" s="9"/>
      <c r="I59" s="5"/>
    </row>
    <row r="60" spans="1:9" s="3" customFormat="1" ht="15" customHeight="1" x14ac:dyDescent="0.25">
      <c r="A60" s="116" t="s">
        <v>9</v>
      </c>
      <c r="B60" s="116"/>
      <c r="C60" s="116"/>
      <c r="D60" s="116"/>
      <c r="E60" s="117"/>
      <c r="F60" s="27">
        <f>SUM(F23,F27:F30,F34,F38)</f>
        <v>3791.75</v>
      </c>
      <c r="G60" s="8"/>
      <c r="H60" s="9"/>
      <c r="I60" s="4"/>
    </row>
    <row r="61" spans="1:9" s="3" customFormat="1" ht="15" customHeight="1" x14ac:dyDescent="0.25">
      <c r="A61" s="116" t="s">
        <v>10</v>
      </c>
      <c r="B61" s="116"/>
      <c r="C61" s="116"/>
      <c r="D61" s="116"/>
      <c r="E61" s="117"/>
      <c r="F61" s="27">
        <f>SUM(F22,F24:F26,F31:F33,F35:F37)</f>
        <v>23056.95</v>
      </c>
      <c r="G61" s="8"/>
      <c r="H61" s="9"/>
      <c r="I61" s="5"/>
    </row>
    <row r="62" spans="1:9" s="3" customFormat="1" ht="12.75" customHeight="1" x14ac:dyDescent="0.25">
      <c r="A62" s="121" t="s">
        <v>35</v>
      </c>
      <c r="B62" s="121"/>
      <c r="C62" s="121"/>
      <c r="D62" s="121"/>
      <c r="E62" s="121"/>
      <c r="F62" s="28">
        <f>SUM(F59:F61)</f>
        <v>62070.97</v>
      </c>
      <c r="G62" s="6"/>
      <c r="H62" s="5"/>
      <c r="I62" s="5"/>
    </row>
    <row r="63" spans="1:9" s="3" customFormat="1" ht="13.5" customHeight="1" x14ac:dyDescent="0.25">
      <c r="A63" s="114" t="s">
        <v>122</v>
      </c>
      <c r="B63" s="114"/>
      <c r="C63" s="114"/>
      <c r="D63" s="114"/>
      <c r="E63" s="29"/>
      <c r="F63" s="11"/>
      <c r="G63" s="6"/>
    </row>
    <row r="64" spans="1:9" s="3" customFormat="1" ht="12.75" customHeight="1" x14ac:dyDescent="0.25">
      <c r="A64" s="114" t="s">
        <v>100</v>
      </c>
      <c r="B64" s="114"/>
      <c r="C64" s="114"/>
      <c r="D64" s="114"/>
      <c r="E64" s="30"/>
      <c r="F64" s="31"/>
      <c r="G64" s="6"/>
    </row>
    <row r="65" spans="1:7" s="3" customFormat="1" ht="30" customHeight="1" x14ac:dyDescent="0.25">
      <c r="A65" s="124" t="s">
        <v>19</v>
      </c>
      <c r="B65" s="124"/>
      <c r="C65" s="124"/>
      <c r="D65" s="124"/>
      <c r="E65" s="124"/>
      <c r="F65" s="124"/>
      <c r="G65" s="6"/>
    </row>
    <row r="66" spans="1:7" s="3" customFormat="1" ht="21" customHeight="1" x14ac:dyDescent="0.25">
      <c r="A66" s="125" t="s">
        <v>123</v>
      </c>
      <c r="B66" s="126"/>
      <c r="C66" s="126"/>
      <c r="D66" s="126"/>
      <c r="E66" s="126"/>
      <c r="F66" s="126"/>
      <c r="G66" s="6"/>
    </row>
    <row r="67" spans="1:7" s="3" customFormat="1" ht="14.25" customHeight="1" x14ac:dyDescent="0.2">
      <c r="A67" s="127" t="s">
        <v>92</v>
      </c>
      <c r="B67" s="127"/>
      <c r="C67" s="127"/>
      <c r="D67" s="127"/>
      <c r="E67" s="127"/>
      <c r="F67" s="127"/>
      <c r="G67" s="6"/>
    </row>
    <row r="68" spans="1:7" s="3" customFormat="1" ht="15.75" customHeight="1" x14ac:dyDescent="0.25">
      <c r="A68" s="122" t="s">
        <v>87</v>
      </c>
      <c r="B68" s="122"/>
      <c r="C68" s="122"/>
      <c r="D68" s="122"/>
      <c r="E68" s="122"/>
      <c r="F68" s="122"/>
      <c r="G68" s="6"/>
    </row>
    <row r="69" spans="1:7" s="3" customFormat="1" ht="15.75" customHeight="1" x14ac:dyDescent="0.25">
      <c r="A69" s="123" t="s">
        <v>20</v>
      </c>
      <c r="B69" s="123"/>
      <c r="C69" s="123"/>
      <c r="D69" s="123"/>
      <c r="E69" s="123"/>
      <c r="F69" s="123"/>
      <c r="G69" s="6"/>
    </row>
    <row r="70" spans="1:7" s="3" customFormat="1" ht="15.75" x14ac:dyDescent="0.25">
      <c r="A70" s="10"/>
      <c r="B70" s="11"/>
      <c r="C70" s="12"/>
      <c r="D70" s="32"/>
      <c r="E70" s="12"/>
      <c r="F70" s="10"/>
      <c r="G70" s="6"/>
    </row>
    <row r="71" spans="1:7" s="2" customFormat="1" x14ac:dyDescent="0.25">
      <c r="A71" s="10"/>
      <c r="B71" s="11"/>
      <c r="C71" s="12"/>
      <c r="D71" s="32"/>
      <c r="E71" s="12"/>
      <c r="F71" s="10"/>
      <c r="G71" s="7"/>
    </row>
    <row r="72" spans="1:7" s="2" customFormat="1" x14ac:dyDescent="0.25">
      <c r="A72" s="10"/>
      <c r="B72" s="11"/>
      <c r="C72" s="12"/>
      <c r="D72" s="32"/>
      <c r="E72" s="12"/>
      <c r="F72" s="10"/>
      <c r="G72" s="7"/>
    </row>
  </sheetData>
  <sortState xmlns:xlrd2="http://schemas.microsoft.com/office/spreadsheetml/2017/richdata2" ref="B36:G37">
    <sortCondition ref="B36:B37"/>
  </sortState>
  <mergeCells count="36">
    <mergeCell ref="A68:F68"/>
    <mergeCell ref="A69:F69"/>
    <mergeCell ref="A62:E62"/>
    <mergeCell ref="A63:D63"/>
    <mergeCell ref="A64:D64"/>
    <mergeCell ref="A65:F65"/>
    <mergeCell ref="A66:F66"/>
    <mergeCell ref="A67:F67"/>
    <mergeCell ref="A61:E61"/>
    <mergeCell ref="A18:D18"/>
    <mergeCell ref="E18:F18"/>
    <mergeCell ref="A19:D19"/>
    <mergeCell ref="E19:F19"/>
    <mergeCell ref="A20:F20"/>
    <mergeCell ref="A57:E57"/>
    <mergeCell ref="A58:E58"/>
    <mergeCell ref="A59:E59"/>
    <mergeCell ref="A60:E60"/>
    <mergeCell ref="A13:F13"/>
    <mergeCell ref="A14:F14"/>
    <mergeCell ref="A15:F15"/>
    <mergeCell ref="A16:F16"/>
    <mergeCell ref="A17:D17"/>
    <mergeCell ref="E17:F17"/>
    <mergeCell ref="A12:F12"/>
    <mergeCell ref="D1:E1"/>
    <mergeCell ref="D2:E2"/>
    <mergeCell ref="D3:E3"/>
    <mergeCell ref="D4:E4"/>
    <mergeCell ref="A5:F5"/>
    <mergeCell ref="A6:F6"/>
    <mergeCell ref="A7:F7"/>
    <mergeCell ref="A8:F8"/>
    <mergeCell ref="A9:F9"/>
    <mergeCell ref="A10:F10"/>
    <mergeCell ref="A11:F1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7" shapeId="108545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171450</xdr:rowOff>
              </to>
            </anchor>
          </objectPr>
        </oleObject>
      </mc:Choice>
      <mc:Fallback>
        <oleObject progId="CorelDraw.Graphic.17" shapeId="1085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8"/>
  <sheetViews>
    <sheetView topLeftCell="A26" zoomScaleNormal="100" workbookViewId="0">
      <selection activeCell="J58" sqref="J58"/>
    </sheetView>
  </sheetViews>
  <sheetFormatPr defaultRowHeight="15" x14ac:dyDescent="0.25"/>
  <cols>
    <col min="1" max="1" width="2.85546875" style="10" bestFit="1" customWidth="1"/>
    <col min="2" max="2" width="9" style="11" customWidth="1"/>
    <col min="3" max="3" width="14.85546875" style="12" customWidth="1"/>
    <col min="4" max="4" width="32.140625" style="32" customWidth="1"/>
    <col min="5" max="5" width="17.7109375" style="12" customWidth="1"/>
    <col min="6" max="6" width="12.5703125" style="10" bestFit="1" customWidth="1"/>
    <col min="7" max="7" width="19.7109375" style="6" bestFit="1" customWidth="1"/>
    <col min="8" max="8" width="10.140625" style="1" bestFit="1" customWidth="1"/>
    <col min="9" max="16384" width="9.140625" style="1"/>
  </cols>
  <sheetData>
    <row r="1" spans="1:8" x14ac:dyDescent="0.25">
      <c r="D1" s="110" t="s">
        <v>11</v>
      </c>
      <c r="E1" s="110"/>
      <c r="F1" s="13"/>
    </row>
    <row r="2" spans="1:8" x14ac:dyDescent="0.25">
      <c r="D2" s="110" t="s">
        <v>12</v>
      </c>
      <c r="E2" s="110"/>
      <c r="F2" s="13"/>
    </row>
    <row r="3" spans="1:8" x14ac:dyDescent="0.25">
      <c r="D3" s="111" t="s">
        <v>51</v>
      </c>
      <c r="E3" s="111"/>
    </row>
    <row r="4" spans="1:8" x14ac:dyDescent="0.25">
      <c r="D4" s="111" t="s">
        <v>52</v>
      </c>
      <c r="E4" s="111"/>
    </row>
    <row r="5" spans="1:8" s="3" customFormat="1" ht="15.75" x14ac:dyDescent="0.25">
      <c r="A5" s="110" t="s">
        <v>0</v>
      </c>
      <c r="B5" s="110"/>
      <c r="C5" s="110"/>
      <c r="D5" s="110"/>
      <c r="E5" s="110"/>
      <c r="F5" s="110"/>
      <c r="G5" s="6"/>
    </row>
    <row r="6" spans="1:8" s="3" customFormat="1" ht="15.75" x14ac:dyDescent="0.25">
      <c r="A6" s="110" t="s">
        <v>1</v>
      </c>
      <c r="B6" s="110"/>
      <c r="C6" s="110"/>
      <c r="D6" s="110"/>
      <c r="E6" s="110"/>
      <c r="F6" s="110"/>
      <c r="G6" s="6"/>
    </row>
    <row r="7" spans="1:8" s="3" customFormat="1" ht="15.75" x14ac:dyDescent="0.25">
      <c r="A7" s="112" t="s">
        <v>13</v>
      </c>
      <c r="B7" s="112"/>
      <c r="C7" s="112"/>
      <c r="D7" s="112"/>
      <c r="E7" s="112"/>
      <c r="F7" s="112"/>
      <c r="G7" s="6"/>
    </row>
    <row r="8" spans="1:8" s="3" customFormat="1" ht="15.75" x14ac:dyDescent="0.25">
      <c r="A8" s="112" t="s">
        <v>14</v>
      </c>
      <c r="B8" s="112"/>
      <c r="C8" s="112"/>
      <c r="D8" s="112"/>
      <c r="E8" s="112"/>
      <c r="F8" s="112"/>
      <c r="G8" s="6"/>
    </row>
    <row r="9" spans="1:8" s="3" customFormat="1" ht="15.75" x14ac:dyDescent="0.25">
      <c r="A9" s="112" t="s">
        <v>15</v>
      </c>
      <c r="B9" s="112"/>
      <c r="C9" s="112"/>
      <c r="D9" s="112"/>
      <c r="E9" s="112"/>
      <c r="F9" s="112"/>
      <c r="G9" s="6"/>
    </row>
    <row r="10" spans="1:8" s="3" customFormat="1" ht="15.75" x14ac:dyDescent="0.25">
      <c r="A10" s="112" t="s">
        <v>34</v>
      </c>
      <c r="B10" s="112"/>
      <c r="C10" s="112"/>
      <c r="D10" s="112"/>
      <c r="E10" s="112"/>
      <c r="F10" s="112"/>
      <c r="G10" s="6"/>
    </row>
    <row r="11" spans="1:8" s="3" customFormat="1" ht="15.75" customHeight="1" x14ac:dyDescent="0.25">
      <c r="A11" s="109" t="s">
        <v>85</v>
      </c>
      <c r="B11" s="109"/>
      <c r="C11" s="109"/>
      <c r="D11" s="109"/>
      <c r="E11" s="109"/>
      <c r="F11" s="109"/>
      <c r="G11" s="6"/>
    </row>
    <row r="12" spans="1:8" s="3" customFormat="1" ht="15.75" customHeight="1" x14ac:dyDescent="0.25">
      <c r="A12" s="109" t="s">
        <v>86</v>
      </c>
      <c r="B12" s="109"/>
      <c r="C12" s="109"/>
      <c r="D12" s="109"/>
      <c r="E12" s="109"/>
      <c r="F12" s="109"/>
      <c r="G12" s="6"/>
    </row>
    <row r="13" spans="1:8" s="3" customFormat="1" ht="15.75" customHeight="1" x14ac:dyDescent="0.25">
      <c r="A13" s="113" t="s">
        <v>74</v>
      </c>
      <c r="B13" s="113"/>
      <c r="C13" s="113"/>
      <c r="D13" s="113"/>
      <c r="E13" s="113"/>
      <c r="F13" s="113"/>
      <c r="G13" s="6"/>
    </row>
    <row r="14" spans="1:8" s="3" customFormat="1" ht="15.75" customHeight="1" x14ac:dyDescent="0.25">
      <c r="A14" s="109" t="s">
        <v>56</v>
      </c>
      <c r="B14" s="109"/>
      <c r="C14" s="109"/>
      <c r="D14" s="109"/>
      <c r="E14" s="109"/>
      <c r="F14" s="109"/>
      <c r="G14" s="6"/>
    </row>
    <row r="15" spans="1:8" s="3" customFormat="1" ht="15.75" customHeight="1" x14ac:dyDescent="0.25">
      <c r="A15" s="109" t="s">
        <v>38</v>
      </c>
      <c r="B15" s="109"/>
      <c r="C15" s="109"/>
      <c r="D15" s="109"/>
      <c r="E15" s="109"/>
      <c r="F15" s="109"/>
      <c r="G15" s="128" t="s">
        <v>144</v>
      </c>
      <c r="H15" s="129"/>
    </row>
    <row r="16" spans="1:8" s="3" customFormat="1" ht="15.75" customHeight="1" x14ac:dyDescent="0.25">
      <c r="A16" s="114" t="s">
        <v>139</v>
      </c>
      <c r="B16" s="114"/>
      <c r="C16" s="114"/>
      <c r="D16" s="114"/>
      <c r="E16" s="114"/>
      <c r="F16" s="114"/>
      <c r="G16" s="130"/>
      <c r="H16" s="131"/>
    </row>
    <row r="17" spans="1:8" s="3" customFormat="1" ht="13.5" customHeight="1" x14ac:dyDescent="0.25">
      <c r="A17" s="112" t="s">
        <v>142</v>
      </c>
      <c r="B17" s="112"/>
      <c r="C17" s="112"/>
      <c r="D17" s="112"/>
      <c r="E17" s="115">
        <v>69854.84</v>
      </c>
      <c r="F17" s="115"/>
      <c r="G17" s="130"/>
      <c r="H17" s="131"/>
    </row>
    <row r="18" spans="1:8" s="3" customFormat="1" ht="12.75" customHeight="1" x14ac:dyDescent="0.25">
      <c r="A18" s="112" t="s">
        <v>91</v>
      </c>
      <c r="B18" s="112"/>
      <c r="C18" s="112"/>
      <c r="D18" s="112"/>
      <c r="E18" s="118">
        <v>1100.6199999999999</v>
      </c>
      <c r="F18" s="118"/>
      <c r="G18" s="132"/>
      <c r="H18" s="133"/>
    </row>
    <row r="19" spans="1:8" s="3" customFormat="1" ht="12.75" customHeight="1" x14ac:dyDescent="0.25">
      <c r="A19" s="112" t="s">
        <v>21</v>
      </c>
      <c r="B19" s="112"/>
      <c r="C19" s="112"/>
      <c r="D19" s="112"/>
      <c r="E19" s="119">
        <f>SUM(E17:F18)</f>
        <v>70955.459999999992</v>
      </c>
      <c r="F19" s="119"/>
      <c r="G19" s="6"/>
    </row>
    <row r="20" spans="1:8" s="3" customFormat="1" ht="21" customHeight="1" x14ac:dyDescent="0.25">
      <c r="A20" s="120" t="s">
        <v>16</v>
      </c>
      <c r="B20" s="120"/>
      <c r="C20" s="120"/>
      <c r="D20" s="120"/>
      <c r="E20" s="120"/>
      <c r="F20" s="120"/>
      <c r="G20" s="6"/>
    </row>
    <row r="21" spans="1:8" s="3" customFormat="1" ht="15" customHeight="1" x14ac:dyDescent="0.25">
      <c r="A21" s="14" t="s">
        <v>17</v>
      </c>
      <c r="B21" s="15" t="s">
        <v>2</v>
      </c>
      <c r="C21" s="16" t="s">
        <v>3</v>
      </c>
      <c r="D21" s="16" t="s">
        <v>4</v>
      </c>
      <c r="E21" s="16" t="s">
        <v>5</v>
      </c>
      <c r="F21" s="15" t="s">
        <v>6</v>
      </c>
      <c r="G21" s="6"/>
    </row>
    <row r="22" spans="1:8" s="3" customFormat="1" ht="23.25" customHeight="1" x14ac:dyDescent="0.25">
      <c r="A22" s="33" t="s">
        <v>18</v>
      </c>
      <c r="B22" s="34">
        <v>45689</v>
      </c>
      <c r="C22" s="23" t="s">
        <v>62</v>
      </c>
      <c r="D22" s="21" t="s">
        <v>57</v>
      </c>
      <c r="E22" s="19" t="s">
        <v>22</v>
      </c>
      <c r="F22" s="22">
        <v>204.44</v>
      </c>
      <c r="G22" s="6" t="s">
        <v>88</v>
      </c>
    </row>
    <row r="23" spans="1:8" s="3" customFormat="1" ht="23.25" customHeight="1" x14ac:dyDescent="0.25">
      <c r="A23" s="33" t="s">
        <v>39</v>
      </c>
      <c r="B23" s="34">
        <v>45695</v>
      </c>
      <c r="C23" s="23">
        <v>17344</v>
      </c>
      <c r="D23" s="21" t="s">
        <v>124</v>
      </c>
      <c r="E23" s="19" t="s">
        <v>22</v>
      </c>
      <c r="F23" s="35">
        <v>650</v>
      </c>
      <c r="G23" s="6"/>
    </row>
    <row r="24" spans="1:8" s="3" customFormat="1" ht="23.25" customHeight="1" x14ac:dyDescent="0.25">
      <c r="A24" s="33" t="s">
        <v>40</v>
      </c>
      <c r="B24" s="34">
        <v>45698</v>
      </c>
      <c r="C24" s="23">
        <v>13903</v>
      </c>
      <c r="D24" s="21" t="s">
        <v>125</v>
      </c>
      <c r="E24" s="19" t="s">
        <v>83</v>
      </c>
      <c r="F24" s="35">
        <v>1014</v>
      </c>
      <c r="G24" s="6"/>
    </row>
    <row r="25" spans="1:8" s="3" customFormat="1" ht="23.25" customHeight="1" x14ac:dyDescent="0.25">
      <c r="A25" s="33" t="s">
        <v>41</v>
      </c>
      <c r="B25" s="34">
        <v>45699</v>
      </c>
      <c r="C25" s="23">
        <v>113693</v>
      </c>
      <c r="D25" s="21" t="s">
        <v>126</v>
      </c>
      <c r="E25" s="19" t="s">
        <v>83</v>
      </c>
      <c r="F25" s="35">
        <v>270</v>
      </c>
      <c r="G25" s="6"/>
    </row>
    <row r="26" spans="1:8" s="3" customFormat="1" ht="23.25" customHeight="1" x14ac:dyDescent="0.25">
      <c r="A26" s="33" t="s">
        <v>42</v>
      </c>
      <c r="B26" s="34">
        <v>45701</v>
      </c>
      <c r="C26" s="23">
        <v>389528</v>
      </c>
      <c r="D26" s="18" t="s">
        <v>32</v>
      </c>
      <c r="E26" s="20" t="s">
        <v>22</v>
      </c>
      <c r="F26" s="22">
        <v>83.72</v>
      </c>
      <c r="G26" s="6" t="s">
        <v>72</v>
      </c>
    </row>
    <row r="27" spans="1:8" s="3" customFormat="1" ht="23.25" customHeight="1" x14ac:dyDescent="0.25">
      <c r="A27" s="33" t="s">
        <v>43</v>
      </c>
      <c r="B27" s="34">
        <v>45701</v>
      </c>
      <c r="C27" s="23">
        <v>384572</v>
      </c>
      <c r="D27" s="18" t="s">
        <v>33</v>
      </c>
      <c r="E27" s="20" t="s">
        <v>22</v>
      </c>
      <c r="F27" s="22">
        <v>176.28</v>
      </c>
      <c r="G27" s="6" t="s">
        <v>72</v>
      </c>
    </row>
    <row r="28" spans="1:8" s="3" customFormat="1" ht="23.25" customHeight="1" x14ac:dyDescent="0.25">
      <c r="A28" s="33" t="s">
        <v>44</v>
      </c>
      <c r="B28" s="34">
        <v>45701</v>
      </c>
      <c r="C28" s="23">
        <v>389512</v>
      </c>
      <c r="D28" s="18" t="s">
        <v>32</v>
      </c>
      <c r="E28" s="20" t="s">
        <v>22</v>
      </c>
      <c r="F28" s="22">
        <v>167.44</v>
      </c>
      <c r="G28" s="6" t="s">
        <v>72</v>
      </c>
    </row>
    <row r="29" spans="1:8" s="3" customFormat="1" ht="23.25" customHeight="1" x14ac:dyDescent="0.25">
      <c r="A29" s="33" t="s">
        <v>45</v>
      </c>
      <c r="B29" s="34">
        <v>45701</v>
      </c>
      <c r="C29" s="23">
        <v>384556</v>
      </c>
      <c r="D29" s="18" t="s">
        <v>33</v>
      </c>
      <c r="E29" s="20" t="s">
        <v>22</v>
      </c>
      <c r="F29" s="22">
        <v>352.56</v>
      </c>
      <c r="G29" s="6" t="s">
        <v>72</v>
      </c>
    </row>
    <row r="30" spans="1:8" s="3" customFormat="1" ht="23.25" customHeight="1" x14ac:dyDescent="0.25">
      <c r="A30" s="33" t="s">
        <v>46</v>
      </c>
      <c r="B30" s="34">
        <v>45702</v>
      </c>
      <c r="C30" s="23">
        <v>3930</v>
      </c>
      <c r="D30" s="18" t="s">
        <v>61</v>
      </c>
      <c r="E30" s="19" t="s">
        <v>23</v>
      </c>
      <c r="F30" s="22">
        <v>643.24</v>
      </c>
      <c r="G30" s="6" t="s">
        <v>73</v>
      </c>
    </row>
    <row r="31" spans="1:8" s="3" customFormat="1" ht="23.25" customHeight="1" x14ac:dyDescent="0.25">
      <c r="A31" s="33" t="s">
        <v>47</v>
      </c>
      <c r="B31" s="34">
        <v>45702</v>
      </c>
      <c r="C31" s="23">
        <v>74268</v>
      </c>
      <c r="D31" s="21" t="s">
        <v>128</v>
      </c>
      <c r="E31" s="19" t="s">
        <v>83</v>
      </c>
      <c r="F31" s="35">
        <v>115</v>
      </c>
      <c r="G31" s="6" t="s">
        <v>73</v>
      </c>
    </row>
    <row r="32" spans="1:8" s="3" customFormat="1" ht="23.25" customHeight="1" x14ac:dyDescent="0.25">
      <c r="A32" s="33" t="s">
        <v>48</v>
      </c>
      <c r="B32" s="40">
        <v>45705</v>
      </c>
      <c r="C32" s="41" t="s">
        <v>89</v>
      </c>
      <c r="D32" s="42" t="s">
        <v>131</v>
      </c>
      <c r="E32" s="43" t="s">
        <v>22</v>
      </c>
      <c r="F32" s="44">
        <v>8200</v>
      </c>
      <c r="G32" s="6" t="s">
        <v>73</v>
      </c>
    </row>
    <row r="33" spans="1:7" s="3" customFormat="1" ht="23.25" customHeight="1" x14ac:dyDescent="0.25">
      <c r="A33" s="33" t="s">
        <v>70</v>
      </c>
      <c r="B33" s="34">
        <v>45706</v>
      </c>
      <c r="C33" s="23">
        <v>15637</v>
      </c>
      <c r="D33" s="21" t="s">
        <v>95</v>
      </c>
      <c r="E33" s="19" t="s">
        <v>83</v>
      </c>
      <c r="F33" s="22">
        <v>350</v>
      </c>
      <c r="G33" s="6" t="s">
        <v>73</v>
      </c>
    </row>
    <row r="34" spans="1:7" s="3" customFormat="1" ht="23.25" customHeight="1" x14ac:dyDescent="0.25">
      <c r="A34" s="33" t="s">
        <v>71</v>
      </c>
      <c r="B34" s="34">
        <v>45706</v>
      </c>
      <c r="C34" s="23">
        <v>29824</v>
      </c>
      <c r="D34" s="17" t="s">
        <v>55</v>
      </c>
      <c r="E34" s="19" t="s">
        <v>23</v>
      </c>
      <c r="F34" s="22">
        <v>574.33000000000004</v>
      </c>
      <c r="G34" s="6" t="s">
        <v>73</v>
      </c>
    </row>
    <row r="35" spans="1:7" s="3" customFormat="1" ht="23.25" customHeight="1" x14ac:dyDescent="0.25">
      <c r="A35" s="33" t="s">
        <v>101</v>
      </c>
      <c r="B35" s="34">
        <v>45708</v>
      </c>
      <c r="C35" s="23" t="s">
        <v>96</v>
      </c>
      <c r="D35" s="21" t="s">
        <v>127</v>
      </c>
      <c r="E35" s="19" t="s">
        <v>22</v>
      </c>
      <c r="F35" s="39">
        <v>1072.51</v>
      </c>
      <c r="G35" s="6" t="s">
        <v>72</v>
      </c>
    </row>
    <row r="36" spans="1:7" s="3" customFormat="1" ht="23.25" customHeight="1" x14ac:dyDescent="0.25">
      <c r="A36" s="33" t="s">
        <v>102</v>
      </c>
      <c r="B36" s="34">
        <v>45712</v>
      </c>
      <c r="C36" s="23">
        <v>4115</v>
      </c>
      <c r="D36" s="17" t="s">
        <v>129</v>
      </c>
      <c r="E36" s="20" t="s">
        <v>22</v>
      </c>
      <c r="F36" s="22">
        <v>570</v>
      </c>
      <c r="G36" s="6" t="s">
        <v>73</v>
      </c>
    </row>
    <row r="37" spans="1:7" s="3" customFormat="1" ht="23.25" customHeight="1" x14ac:dyDescent="0.25">
      <c r="A37" s="33" t="s">
        <v>103</v>
      </c>
      <c r="B37" s="34">
        <v>45713</v>
      </c>
      <c r="C37" s="23">
        <v>229771</v>
      </c>
      <c r="D37" s="21" t="s">
        <v>53</v>
      </c>
      <c r="E37" s="19" t="s">
        <v>22</v>
      </c>
      <c r="F37" s="35">
        <v>5102.2</v>
      </c>
      <c r="G37" s="6" t="s">
        <v>72</v>
      </c>
    </row>
    <row r="38" spans="1:7" s="3" customFormat="1" ht="23.25" customHeight="1" x14ac:dyDescent="0.25">
      <c r="A38" s="33" t="s">
        <v>104</v>
      </c>
      <c r="B38" s="34">
        <v>45713</v>
      </c>
      <c r="C38" s="23">
        <v>229772</v>
      </c>
      <c r="D38" s="21" t="s">
        <v>54</v>
      </c>
      <c r="E38" s="19" t="s">
        <v>22</v>
      </c>
      <c r="F38" s="35">
        <v>4515</v>
      </c>
      <c r="G38" s="6" t="s">
        <v>88</v>
      </c>
    </row>
    <row r="39" spans="1:7" s="3" customFormat="1" ht="23.25" customHeight="1" x14ac:dyDescent="0.25">
      <c r="A39" s="33" t="s">
        <v>105</v>
      </c>
      <c r="B39" s="34">
        <v>45713</v>
      </c>
      <c r="C39" s="23">
        <v>3418</v>
      </c>
      <c r="D39" s="21" t="s">
        <v>49</v>
      </c>
      <c r="E39" s="19" t="s">
        <v>22</v>
      </c>
      <c r="F39" s="47">
        <v>687</v>
      </c>
      <c r="G39" s="6" t="s">
        <v>73</v>
      </c>
    </row>
    <row r="40" spans="1:7" s="3" customFormat="1" ht="23.25" customHeight="1" x14ac:dyDescent="0.25">
      <c r="A40" s="33" t="s">
        <v>106</v>
      </c>
      <c r="B40" s="34">
        <v>45713</v>
      </c>
      <c r="C40" s="23">
        <v>25</v>
      </c>
      <c r="D40" s="21" t="s">
        <v>130</v>
      </c>
      <c r="E40" s="19" t="s">
        <v>22</v>
      </c>
      <c r="F40" s="37">
        <v>1800</v>
      </c>
      <c r="G40" s="6"/>
    </row>
    <row r="41" spans="1:7" s="36" customFormat="1" ht="23.25" customHeight="1" x14ac:dyDescent="0.25">
      <c r="A41" s="33" t="s">
        <v>107</v>
      </c>
      <c r="B41" s="38">
        <v>45715</v>
      </c>
      <c r="C41" s="23">
        <v>79</v>
      </c>
      <c r="D41" s="21" t="s">
        <v>132</v>
      </c>
      <c r="E41" s="19" t="s">
        <v>83</v>
      </c>
      <c r="F41" s="37">
        <v>848</v>
      </c>
    </row>
    <row r="42" spans="1:7" s="36" customFormat="1" ht="20.25" customHeight="1" x14ac:dyDescent="0.25">
      <c r="A42" s="33" t="s">
        <v>108</v>
      </c>
      <c r="B42" s="38">
        <v>45715</v>
      </c>
      <c r="C42" s="23">
        <v>125</v>
      </c>
      <c r="D42" s="21" t="s">
        <v>133</v>
      </c>
      <c r="E42" s="19" t="s">
        <v>22</v>
      </c>
      <c r="F42" s="37">
        <v>1300</v>
      </c>
    </row>
    <row r="43" spans="1:7" s="36" customFormat="1" ht="15.75" x14ac:dyDescent="0.25">
      <c r="A43" s="33" t="s">
        <v>109</v>
      </c>
      <c r="B43" s="38">
        <v>45713</v>
      </c>
      <c r="C43" s="23">
        <v>4408</v>
      </c>
      <c r="D43" s="21" t="s">
        <v>77</v>
      </c>
      <c r="E43" s="19" t="s">
        <v>22</v>
      </c>
      <c r="F43" s="37">
        <v>1376</v>
      </c>
      <c r="G43" s="6" t="s">
        <v>73</v>
      </c>
    </row>
    <row r="44" spans="1:7" s="3" customFormat="1" ht="11.25" customHeight="1" x14ac:dyDescent="0.25">
      <c r="A44" s="33" t="s">
        <v>110</v>
      </c>
      <c r="B44" s="38">
        <v>45716</v>
      </c>
      <c r="C44" s="23" t="s">
        <v>63</v>
      </c>
      <c r="D44" s="17" t="s">
        <v>65</v>
      </c>
      <c r="E44" s="19" t="s">
        <v>64</v>
      </c>
      <c r="F44" s="22">
        <v>1694.61</v>
      </c>
      <c r="G44" s="6"/>
    </row>
    <row r="45" spans="1:7" s="3" customFormat="1" ht="12" customHeight="1" x14ac:dyDescent="0.25">
      <c r="A45" s="33" t="s">
        <v>111</v>
      </c>
      <c r="B45" s="38">
        <v>45716</v>
      </c>
      <c r="C45" s="23" t="s">
        <v>63</v>
      </c>
      <c r="D45" s="17" t="s">
        <v>76</v>
      </c>
      <c r="E45" s="19" t="s">
        <v>64</v>
      </c>
      <c r="F45" s="22">
        <v>1875.8</v>
      </c>
      <c r="G45" s="6"/>
    </row>
    <row r="46" spans="1:7" s="3" customFormat="1" ht="13.5" customHeight="1" x14ac:dyDescent="0.25">
      <c r="A46" s="33" t="s">
        <v>112</v>
      </c>
      <c r="B46" s="38">
        <v>45716</v>
      </c>
      <c r="C46" s="19" t="s">
        <v>25</v>
      </c>
      <c r="D46" s="21" t="s">
        <v>58</v>
      </c>
      <c r="E46" s="20" t="s">
        <v>31</v>
      </c>
      <c r="F46" s="22">
        <v>3429.78</v>
      </c>
      <c r="G46" s="6"/>
    </row>
    <row r="47" spans="1:7" s="3" customFormat="1" ht="13.5" customHeight="1" x14ac:dyDescent="0.25">
      <c r="A47" s="33" t="s">
        <v>113</v>
      </c>
      <c r="B47" s="38">
        <v>45716</v>
      </c>
      <c r="C47" s="19" t="s">
        <v>25</v>
      </c>
      <c r="D47" s="21" t="s">
        <v>59</v>
      </c>
      <c r="E47" s="20" t="s">
        <v>31</v>
      </c>
      <c r="F47" s="22">
        <v>4347.59</v>
      </c>
      <c r="G47" s="6"/>
    </row>
    <row r="48" spans="1:7" s="3" customFormat="1" ht="13.5" customHeight="1" x14ac:dyDescent="0.25">
      <c r="A48" s="33" t="s">
        <v>114</v>
      </c>
      <c r="B48" s="38">
        <v>45716</v>
      </c>
      <c r="C48" s="19" t="s">
        <v>25</v>
      </c>
      <c r="D48" s="21" t="s">
        <v>24</v>
      </c>
      <c r="E48" s="20" t="s">
        <v>31</v>
      </c>
      <c r="F48" s="24">
        <v>0</v>
      </c>
      <c r="G48" s="6"/>
    </row>
    <row r="49" spans="1:9" s="3" customFormat="1" ht="15" customHeight="1" x14ac:dyDescent="0.25">
      <c r="A49" s="33" t="s">
        <v>115</v>
      </c>
      <c r="B49" s="38">
        <v>45716</v>
      </c>
      <c r="C49" s="19" t="s">
        <v>63</v>
      </c>
      <c r="D49" s="21" t="s">
        <v>66</v>
      </c>
      <c r="E49" s="20" t="s">
        <v>64</v>
      </c>
      <c r="F49" s="22">
        <v>1478.86</v>
      </c>
      <c r="G49" s="6"/>
    </row>
    <row r="50" spans="1:9" s="3" customFormat="1" ht="15" customHeight="1" x14ac:dyDescent="0.25">
      <c r="A50" s="33" t="s">
        <v>50</v>
      </c>
      <c r="B50" s="38">
        <v>45716</v>
      </c>
      <c r="C50" s="19" t="s">
        <v>63</v>
      </c>
      <c r="D50" s="21" t="s">
        <v>145</v>
      </c>
      <c r="E50" s="20" t="s">
        <v>64</v>
      </c>
      <c r="F50" s="22">
        <v>1875.8</v>
      </c>
      <c r="G50" s="6"/>
    </row>
    <row r="51" spans="1:9" s="3" customFormat="1" ht="12.75" customHeight="1" x14ac:dyDescent="0.25">
      <c r="A51" s="33" t="s">
        <v>116</v>
      </c>
      <c r="B51" s="38">
        <v>45716</v>
      </c>
      <c r="C51" s="19" t="s">
        <v>63</v>
      </c>
      <c r="D51" s="21" t="s">
        <v>90</v>
      </c>
      <c r="E51" s="20" t="s">
        <v>64</v>
      </c>
      <c r="F51" s="22">
        <v>1694.61</v>
      </c>
      <c r="G51" s="6"/>
    </row>
    <row r="52" spans="1:9" s="3" customFormat="1" ht="12.75" customHeight="1" x14ac:dyDescent="0.25">
      <c r="A52" s="33" t="s">
        <v>117</v>
      </c>
      <c r="B52" s="38">
        <v>45716</v>
      </c>
      <c r="C52" s="19" t="s">
        <v>63</v>
      </c>
      <c r="D52" s="21" t="s">
        <v>80</v>
      </c>
      <c r="E52" s="20" t="s">
        <v>64</v>
      </c>
      <c r="F52" s="22">
        <v>1875.8</v>
      </c>
      <c r="G52" s="6"/>
    </row>
    <row r="53" spans="1:9" s="3" customFormat="1" ht="15.75" customHeight="1" x14ac:dyDescent="0.25">
      <c r="A53" s="33" t="s">
        <v>118</v>
      </c>
      <c r="B53" s="38">
        <v>45716</v>
      </c>
      <c r="C53" s="19" t="s">
        <v>63</v>
      </c>
      <c r="D53" s="21" t="s">
        <v>67</v>
      </c>
      <c r="E53" s="20" t="s">
        <v>64</v>
      </c>
      <c r="F53" s="22">
        <v>2451.9699999999998</v>
      </c>
      <c r="G53" s="6"/>
    </row>
    <row r="54" spans="1:9" s="3" customFormat="1" ht="12" customHeight="1" x14ac:dyDescent="0.25">
      <c r="A54" s="33" t="s">
        <v>119</v>
      </c>
      <c r="B54" s="38">
        <v>45716</v>
      </c>
      <c r="C54" s="19" t="s">
        <v>63</v>
      </c>
      <c r="D54" s="21" t="s">
        <v>68</v>
      </c>
      <c r="E54" s="20" t="s">
        <v>64</v>
      </c>
      <c r="F54" s="22">
        <v>2116.52</v>
      </c>
      <c r="G54" s="6"/>
    </row>
    <row r="55" spans="1:9" s="3" customFormat="1" ht="12" customHeight="1" x14ac:dyDescent="0.25">
      <c r="A55" s="33" t="s">
        <v>120</v>
      </c>
      <c r="B55" s="38">
        <v>45716</v>
      </c>
      <c r="C55" s="19" t="s">
        <v>63</v>
      </c>
      <c r="D55" s="21" t="s">
        <v>69</v>
      </c>
      <c r="E55" s="20" t="s">
        <v>64</v>
      </c>
      <c r="F55" s="22">
        <v>2075.0100000000002</v>
      </c>
      <c r="G55" s="6"/>
    </row>
    <row r="56" spans="1:9" s="3" customFormat="1" ht="15" customHeight="1" x14ac:dyDescent="0.25">
      <c r="A56" s="33" t="s">
        <v>121</v>
      </c>
      <c r="B56" s="38">
        <v>45716</v>
      </c>
      <c r="C56" s="20" t="s">
        <v>75</v>
      </c>
      <c r="D56" s="18" t="s">
        <v>36</v>
      </c>
      <c r="E56" s="20" t="s">
        <v>28</v>
      </c>
      <c r="F56" s="22">
        <v>10136.75</v>
      </c>
      <c r="G56" s="6"/>
    </row>
    <row r="57" spans="1:9" s="3" customFormat="1" ht="13.5" customHeight="1" x14ac:dyDescent="0.25">
      <c r="A57" s="33" t="s">
        <v>134</v>
      </c>
      <c r="B57" s="38">
        <v>45716</v>
      </c>
      <c r="C57" s="20" t="s">
        <v>37</v>
      </c>
      <c r="D57" s="18" t="s">
        <v>27</v>
      </c>
      <c r="E57" s="20" t="s">
        <v>28</v>
      </c>
      <c r="F57" s="22">
        <v>589.70000000000005</v>
      </c>
      <c r="G57" s="6"/>
    </row>
    <row r="58" spans="1:9" s="3" customFormat="1" ht="14.25" customHeight="1" x14ac:dyDescent="0.25">
      <c r="A58" s="33" t="s">
        <v>135</v>
      </c>
      <c r="B58" s="38">
        <v>45716</v>
      </c>
      <c r="C58" s="20" t="s">
        <v>26</v>
      </c>
      <c r="D58" s="18" t="s">
        <v>27</v>
      </c>
      <c r="E58" s="20" t="s">
        <v>28</v>
      </c>
      <c r="F58" s="22">
        <v>286.16000000000003</v>
      </c>
      <c r="G58" s="6"/>
    </row>
    <row r="59" spans="1:9" s="3" customFormat="1" ht="12" customHeight="1" x14ac:dyDescent="0.25">
      <c r="A59" s="33" t="s">
        <v>136</v>
      </c>
      <c r="B59" s="38">
        <v>45716</v>
      </c>
      <c r="C59" s="20" t="s">
        <v>29</v>
      </c>
      <c r="D59" s="18" t="s">
        <v>30</v>
      </c>
      <c r="E59" s="20" t="s">
        <v>28</v>
      </c>
      <c r="F59" s="22">
        <v>2289.17</v>
      </c>
      <c r="G59" s="6"/>
    </row>
    <row r="60" spans="1:9" s="3" customFormat="1" ht="13.5" customHeight="1" x14ac:dyDescent="0.25">
      <c r="A60" s="33" t="s">
        <v>137</v>
      </c>
      <c r="B60" s="38">
        <v>45716</v>
      </c>
      <c r="C60" s="19" t="s">
        <v>78</v>
      </c>
      <c r="D60" s="18" t="s">
        <v>81</v>
      </c>
      <c r="E60" s="20" t="s">
        <v>28</v>
      </c>
      <c r="F60" s="22">
        <v>240.17</v>
      </c>
      <c r="G60" s="6"/>
    </row>
    <row r="61" spans="1:9" s="3" customFormat="1" ht="33.75" customHeight="1" x14ac:dyDescent="0.25">
      <c r="A61" s="33" t="s">
        <v>138</v>
      </c>
      <c r="B61" s="38">
        <v>45716</v>
      </c>
      <c r="C61" s="19" t="s">
        <v>78</v>
      </c>
      <c r="D61" s="21" t="s">
        <v>60</v>
      </c>
      <c r="E61" s="19" t="s">
        <v>28</v>
      </c>
      <c r="F61" s="22">
        <v>178.2</v>
      </c>
      <c r="G61" s="6"/>
    </row>
    <row r="62" spans="1:9" s="3" customFormat="1" ht="12.75" customHeight="1" x14ac:dyDescent="0.25">
      <c r="A62" s="121" t="s">
        <v>35</v>
      </c>
      <c r="B62" s="121"/>
      <c r="C62" s="121"/>
      <c r="D62" s="121"/>
      <c r="E62" s="121"/>
      <c r="F62" s="25">
        <f>SUM(F22:F61)</f>
        <v>68708.22</v>
      </c>
      <c r="G62" s="6"/>
    </row>
    <row r="63" spans="1:9" s="3" customFormat="1" ht="12.75" customHeight="1" x14ac:dyDescent="0.25">
      <c r="A63" s="121" t="s">
        <v>7</v>
      </c>
      <c r="B63" s="121"/>
      <c r="C63" s="121"/>
      <c r="D63" s="121"/>
      <c r="E63" s="121"/>
      <c r="F63" s="26"/>
      <c r="G63" s="6"/>
    </row>
    <row r="64" spans="1:9" s="3" customFormat="1" ht="15" customHeight="1" x14ac:dyDescent="0.25">
      <c r="A64" s="116" t="s">
        <v>8</v>
      </c>
      <c r="B64" s="116"/>
      <c r="C64" s="116"/>
      <c r="D64" s="116"/>
      <c r="E64" s="117"/>
      <c r="F64" s="27">
        <f>SUM(F44:F61)</f>
        <v>38636.499999999993</v>
      </c>
      <c r="G64" s="8"/>
      <c r="H64" s="9"/>
      <c r="I64" s="5"/>
    </row>
    <row r="65" spans="1:9" s="3" customFormat="1" ht="15" customHeight="1" x14ac:dyDescent="0.25">
      <c r="A65" s="116" t="s">
        <v>9</v>
      </c>
      <c r="B65" s="116"/>
      <c r="C65" s="116"/>
      <c r="D65" s="116"/>
      <c r="E65" s="117"/>
      <c r="F65" s="27">
        <f>SUM(F24,F25,F30,F31,F33,F34,F41)</f>
        <v>3814.5699999999997</v>
      </c>
      <c r="G65" s="8"/>
      <c r="H65" s="9"/>
      <c r="I65" s="4"/>
    </row>
    <row r="66" spans="1:9" s="3" customFormat="1" ht="15" customHeight="1" x14ac:dyDescent="0.25">
      <c r="A66" s="116" t="s">
        <v>10</v>
      </c>
      <c r="B66" s="116"/>
      <c r="C66" s="116"/>
      <c r="D66" s="116"/>
      <c r="E66" s="117"/>
      <c r="F66" s="27">
        <f>SUM(F22:F23,F26:F29,F32,F35:F40,F42:F43)</f>
        <v>26257.15</v>
      </c>
      <c r="G66" s="8"/>
      <c r="H66" s="9"/>
      <c r="I66" s="5"/>
    </row>
    <row r="67" spans="1:9" s="3" customFormat="1" ht="12.75" customHeight="1" x14ac:dyDescent="0.25">
      <c r="A67" s="121" t="s">
        <v>35</v>
      </c>
      <c r="B67" s="121"/>
      <c r="C67" s="121"/>
      <c r="D67" s="121"/>
      <c r="E67" s="121"/>
      <c r="F67" s="28">
        <f>SUM(F64:F66)</f>
        <v>68708.22</v>
      </c>
      <c r="G67" s="6"/>
      <c r="H67" s="5"/>
      <c r="I67" s="5"/>
    </row>
    <row r="68" spans="1:9" s="3" customFormat="1" ht="13.5" customHeight="1" x14ac:dyDescent="0.25">
      <c r="A68" s="114" t="s">
        <v>141</v>
      </c>
      <c r="B68" s="114"/>
      <c r="C68" s="114"/>
      <c r="D68" s="114"/>
      <c r="E68" s="29"/>
      <c r="F68" s="11"/>
      <c r="G68" s="6"/>
    </row>
    <row r="69" spans="1:9" s="3" customFormat="1" ht="12.75" customHeight="1" x14ac:dyDescent="0.25">
      <c r="A69" s="114" t="s">
        <v>143</v>
      </c>
      <c r="B69" s="114"/>
      <c r="C69" s="114"/>
      <c r="D69" s="114"/>
      <c r="E69" s="30"/>
      <c r="F69" s="31"/>
      <c r="G69" s="6"/>
    </row>
    <row r="70" spans="1:9" s="3" customFormat="1" ht="30" customHeight="1" x14ac:dyDescent="0.25">
      <c r="A70" s="124" t="s">
        <v>19</v>
      </c>
      <c r="B70" s="124"/>
      <c r="C70" s="124"/>
      <c r="D70" s="124"/>
      <c r="E70" s="124"/>
      <c r="F70" s="124"/>
      <c r="G70" s="6"/>
    </row>
    <row r="71" spans="1:9" s="3" customFormat="1" ht="21" customHeight="1" x14ac:dyDescent="0.25">
      <c r="A71" s="125" t="s">
        <v>140</v>
      </c>
      <c r="B71" s="126"/>
      <c r="C71" s="126"/>
      <c r="D71" s="126"/>
      <c r="E71" s="126"/>
      <c r="F71" s="126"/>
      <c r="G71" s="6"/>
    </row>
    <row r="72" spans="1:9" s="3" customFormat="1" ht="21" customHeight="1" x14ac:dyDescent="0.25">
      <c r="A72" s="45"/>
      <c r="B72" s="46"/>
      <c r="C72" s="46"/>
      <c r="D72" s="46"/>
      <c r="E72" s="46"/>
      <c r="F72" s="46"/>
      <c r="G72" s="6"/>
    </row>
    <row r="73" spans="1:9" s="3" customFormat="1" ht="14.25" customHeight="1" x14ac:dyDescent="0.2">
      <c r="A73" s="127" t="s">
        <v>92</v>
      </c>
      <c r="B73" s="127"/>
      <c r="C73" s="127"/>
      <c r="D73" s="127"/>
      <c r="E73" s="127"/>
      <c r="F73" s="127"/>
      <c r="G73" s="6"/>
    </row>
    <row r="74" spans="1:9" s="3" customFormat="1" ht="15.75" customHeight="1" x14ac:dyDescent="0.25">
      <c r="A74" s="122" t="s">
        <v>87</v>
      </c>
      <c r="B74" s="122"/>
      <c r="C74" s="122"/>
      <c r="D74" s="122"/>
      <c r="E74" s="122"/>
      <c r="F74" s="122"/>
      <c r="G74" s="6"/>
    </row>
    <row r="75" spans="1:9" s="3" customFormat="1" ht="15.75" customHeight="1" x14ac:dyDescent="0.25">
      <c r="A75" s="123" t="s">
        <v>20</v>
      </c>
      <c r="B75" s="123"/>
      <c r="C75" s="123"/>
      <c r="D75" s="123"/>
      <c r="E75" s="123"/>
      <c r="F75" s="123"/>
      <c r="G75" s="6"/>
    </row>
    <row r="76" spans="1:9" s="3" customFormat="1" ht="15.75" x14ac:dyDescent="0.25">
      <c r="A76" s="10"/>
      <c r="B76" s="11"/>
      <c r="C76" s="12"/>
      <c r="D76" s="32"/>
      <c r="E76" s="12"/>
      <c r="F76" s="10"/>
      <c r="G76" s="6"/>
    </row>
    <row r="77" spans="1:9" s="2" customFormat="1" x14ac:dyDescent="0.25">
      <c r="A77" s="10"/>
      <c r="B77" s="11"/>
      <c r="C77" s="12"/>
      <c r="D77" s="32"/>
      <c r="E77" s="12"/>
      <c r="F77" s="10"/>
      <c r="G77" s="7"/>
    </row>
    <row r="78" spans="1:9" s="2" customFormat="1" x14ac:dyDescent="0.25">
      <c r="A78" s="10"/>
      <c r="B78" s="11"/>
      <c r="C78" s="12"/>
      <c r="D78" s="32"/>
      <c r="E78" s="12"/>
      <c r="F78" s="10"/>
      <c r="G78" s="7"/>
    </row>
  </sheetData>
  <mergeCells count="37">
    <mergeCell ref="A75:F75"/>
    <mergeCell ref="A63:E63"/>
    <mergeCell ref="A64:E64"/>
    <mergeCell ref="A65:E65"/>
    <mergeCell ref="A66:E66"/>
    <mergeCell ref="A67:E67"/>
    <mergeCell ref="A68:D68"/>
    <mergeCell ref="A69:D69"/>
    <mergeCell ref="A70:F70"/>
    <mergeCell ref="A71:F71"/>
    <mergeCell ref="A73:F73"/>
    <mergeCell ref="A74:F74"/>
    <mergeCell ref="A62:E62"/>
    <mergeCell ref="A13:F13"/>
    <mergeCell ref="A14:F14"/>
    <mergeCell ref="A15:F15"/>
    <mergeCell ref="A16:F16"/>
    <mergeCell ref="A17:D17"/>
    <mergeCell ref="E17:F17"/>
    <mergeCell ref="A18:D18"/>
    <mergeCell ref="E18:F18"/>
    <mergeCell ref="A19:D19"/>
    <mergeCell ref="E19:F19"/>
    <mergeCell ref="A20:F20"/>
    <mergeCell ref="G15:H18"/>
    <mergeCell ref="A12:F12"/>
    <mergeCell ref="D1:E1"/>
    <mergeCell ref="D2:E2"/>
    <mergeCell ref="D3:E3"/>
    <mergeCell ref="D4:E4"/>
    <mergeCell ref="A5:F5"/>
    <mergeCell ref="A6:F6"/>
    <mergeCell ref="A7:F7"/>
    <mergeCell ref="A8:F8"/>
    <mergeCell ref="A9:F9"/>
    <mergeCell ref="A10:F10"/>
    <mergeCell ref="A11:F1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7" shapeId="109569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171450</xdr:rowOff>
              </to>
            </anchor>
          </objectPr>
        </oleObject>
      </mc:Choice>
      <mc:Fallback>
        <oleObject progId="CorelDraw.Graphic.17" shapeId="10956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1"/>
  <sheetViews>
    <sheetView topLeftCell="A17" zoomScale="136" zoomScaleNormal="136" workbookViewId="0">
      <selection activeCell="F36" sqref="F36"/>
    </sheetView>
  </sheetViews>
  <sheetFormatPr defaultRowHeight="15" x14ac:dyDescent="0.25"/>
  <cols>
    <col min="1" max="1" width="2.85546875" style="10" bestFit="1" customWidth="1"/>
    <col min="2" max="2" width="9" style="11" customWidth="1"/>
    <col min="3" max="3" width="14.85546875" style="12" customWidth="1"/>
    <col min="4" max="4" width="32.140625" style="32" customWidth="1"/>
    <col min="5" max="5" width="17.7109375" style="12" customWidth="1"/>
    <col min="6" max="6" width="12.5703125" style="10" bestFit="1" customWidth="1"/>
    <col min="7" max="7" width="19.7109375" style="6" bestFit="1" customWidth="1"/>
    <col min="8" max="8" width="10.140625" style="1" bestFit="1" customWidth="1"/>
    <col min="9" max="16384" width="9.140625" style="1"/>
  </cols>
  <sheetData>
    <row r="1" spans="1:8" x14ac:dyDescent="0.25">
      <c r="D1" s="110" t="s">
        <v>11</v>
      </c>
      <c r="E1" s="110"/>
      <c r="F1" s="13"/>
    </row>
    <row r="2" spans="1:8" x14ac:dyDescent="0.25">
      <c r="D2" s="110" t="s">
        <v>12</v>
      </c>
      <c r="E2" s="110"/>
      <c r="F2" s="13"/>
    </row>
    <row r="3" spans="1:8" x14ac:dyDescent="0.25">
      <c r="D3" s="111" t="s">
        <v>51</v>
      </c>
      <c r="E3" s="111"/>
    </row>
    <row r="4" spans="1:8" x14ac:dyDescent="0.25">
      <c r="D4" s="111" t="s">
        <v>52</v>
      </c>
      <c r="E4" s="111"/>
    </row>
    <row r="5" spans="1:8" s="3" customFormat="1" ht="15.75" x14ac:dyDescent="0.25">
      <c r="A5" s="110" t="s">
        <v>0</v>
      </c>
      <c r="B5" s="110"/>
      <c r="C5" s="110"/>
      <c r="D5" s="110"/>
      <c r="E5" s="110"/>
      <c r="F5" s="110"/>
      <c r="G5" s="6"/>
    </row>
    <row r="6" spans="1:8" s="3" customFormat="1" ht="15.75" x14ac:dyDescent="0.25">
      <c r="A6" s="110" t="s">
        <v>1</v>
      </c>
      <c r="B6" s="110"/>
      <c r="C6" s="110"/>
      <c r="D6" s="110"/>
      <c r="E6" s="110"/>
      <c r="F6" s="110"/>
      <c r="G6" s="6"/>
    </row>
    <row r="7" spans="1:8" s="3" customFormat="1" ht="15.75" x14ac:dyDescent="0.25">
      <c r="A7" s="112" t="s">
        <v>13</v>
      </c>
      <c r="B7" s="112"/>
      <c r="C7" s="112"/>
      <c r="D7" s="112"/>
      <c r="E7" s="112"/>
      <c r="F7" s="112"/>
      <c r="G7" s="6"/>
    </row>
    <row r="8" spans="1:8" s="3" customFormat="1" ht="15.75" x14ac:dyDescent="0.25">
      <c r="A8" s="112" t="s">
        <v>14</v>
      </c>
      <c r="B8" s="112"/>
      <c r="C8" s="112"/>
      <c r="D8" s="112"/>
      <c r="E8" s="112"/>
      <c r="F8" s="112"/>
      <c r="G8" s="6"/>
      <c r="H8" s="6"/>
    </row>
    <row r="9" spans="1:8" s="3" customFormat="1" ht="15.75" x14ac:dyDescent="0.25">
      <c r="A9" s="112" t="s">
        <v>15</v>
      </c>
      <c r="B9" s="112"/>
      <c r="C9" s="112"/>
      <c r="D9" s="112"/>
      <c r="E9" s="112"/>
      <c r="F9" s="112"/>
      <c r="G9" s="6"/>
      <c r="H9" s="6"/>
    </row>
    <row r="10" spans="1:8" s="3" customFormat="1" ht="15.75" x14ac:dyDescent="0.25">
      <c r="A10" s="112" t="s">
        <v>166</v>
      </c>
      <c r="B10" s="112"/>
      <c r="C10" s="112"/>
      <c r="D10" s="112"/>
      <c r="E10" s="112"/>
      <c r="F10" s="112"/>
      <c r="G10" s="6"/>
      <c r="H10" s="6"/>
    </row>
    <row r="11" spans="1:8" s="3" customFormat="1" ht="15.75" customHeight="1" x14ac:dyDescent="0.25">
      <c r="A11" s="109" t="s">
        <v>85</v>
      </c>
      <c r="B11" s="109"/>
      <c r="C11" s="109"/>
      <c r="D11" s="109"/>
      <c r="E11" s="109"/>
      <c r="F11" s="109"/>
      <c r="G11" s="6"/>
      <c r="H11" s="6"/>
    </row>
    <row r="12" spans="1:8" s="3" customFormat="1" ht="15.75" customHeight="1" x14ac:dyDescent="0.25">
      <c r="A12" s="109" t="s">
        <v>86</v>
      </c>
      <c r="B12" s="109"/>
      <c r="C12" s="109"/>
      <c r="D12" s="109"/>
      <c r="E12" s="109"/>
      <c r="F12" s="109"/>
      <c r="G12" s="6"/>
      <c r="H12" s="6"/>
    </row>
    <row r="13" spans="1:8" s="3" customFormat="1" ht="15.75" customHeight="1" x14ac:dyDescent="0.25">
      <c r="A13" s="113" t="s">
        <v>74</v>
      </c>
      <c r="B13" s="113"/>
      <c r="C13" s="113"/>
      <c r="D13" s="113"/>
      <c r="E13" s="113"/>
      <c r="F13" s="113"/>
      <c r="G13" s="6"/>
      <c r="H13" s="6"/>
    </row>
    <row r="14" spans="1:8" s="3" customFormat="1" ht="15.75" customHeight="1" x14ac:dyDescent="0.25">
      <c r="A14" s="109" t="s">
        <v>56</v>
      </c>
      <c r="B14" s="109"/>
      <c r="C14" s="109"/>
      <c r="D14" s="109"/>
      <c r="E14" s="109"/>
      <c r="F14" s="109"/>
      <c r="G14" s="6"/>
      <c r="H14" s="6"/>
    </row>
    <row r="15" spans="1:8" s="3" customFormat="1" ht="15.75" customHeight="1" x14ac:dyDescent="0.25">
      <c r="A15" s="109" t="s">
        <v>38</v>
      </c>
      <c r="B15" s="109"/>
      <c r="C15" s="109"/>
      <c r="D15" s="109"/>
      <c r="E15" s="109"/>
      <c r="F15" s="109"/>
      <c r="G15" s="6"/>
      <c r="H15" s="6"/>
    </row>
    <row r="16" spans="1:8" s="3" customFormat="1" ht="15.75" customHeight="1" x14ac:dyDescent="0.25">
      <c r="A16" s="114" t="s">
        <v>150</v>
      </c>
      <c r="B16" s="114"/>
      <c r="C16" s="114"/>
      <c r="D16" s="114"/>
      <c r="E16" s="114"/>
      <c r="F16" s="114"/>
      <c r="G16" s="6"/>
      <c r="H16" s="6"/>
    </row>
    <row r="17" spans="1:8" s="3" customFormat="1" ht="13.5" customHeight="1" x14ac:dyDescent="0.25">
      <c r="A17" s="112" t="s">
        <v>153</v>
      </c>
      <c r="B17" s="112"/>
      <c r="C17" s="112"/>
      <c r="D17" s="112"/>
      <c r="E17" s="134">
        <v>68496.84</v>
      </c>
      <c r="F17" s="134"/>
      <c r="G17" s="6"/>
      <c r="H17" s="6"/>
    </row>
    <row r="18" spans="1:8" s="3" customFormat="1" ht="12.75" customHeight="1" x14ac:dyDescent="0.25">
      <c r="A18" s="112" t="s">
        <v>155</v>
      </c>
      <c r="B18" s="112"/>
      <c r="C18" s="112"/>
      <c r="D18" s="112"/>
      <c r="E18" s="135">
        <v>3569</v>
      </c>
      <c r="F18" s="135"/>
      <c r="G18" s="6"/>
      <c r="H18" s="6"/>
    </row>
    <row r="19" spans="1:8" s="3" customFormat="1" ht="12.75" customHeight="1" x14ac:dyDescent="0.25">
      <c r="A19" s="112" t="s">
        <v>154</v>
      </c>
      <c r="B19" s="112"/>
      <c r="C19" s="112"/>
      <c r="D19" s="112"/>
      <c r="E19" s="136">
        <v>1047.56</v>
      </c>
      <c r="F19" s="136"/>
      <c r="G19" s="6"/>
      <c r="H19" s="6"/>
    </row>
    <row r="20" spans="1:8" s="3" customFormat="1" ht="12.75" customHeight="1" x14ac:dyDescent="0.25">
      <c r="A20" s="112" t="s">
        <v>21</v>
      </c>
      <c r="B20" s="112"/>
      <c r="C20" s="112"/>
      <c r="D20" s="112"/>
      <c r="E20" s="136">
        <f>SUM(E17:F19)</f>
        <v>73113.399999999994</v>
      </c>
      <c r="F20" s="136"/>
      <c r="G20" s="6"/>
      <c r="H20" s="6"/>
    </row>
    <row r="21" spans="1:8" s="3" customFormat="1" ht="21" customHeight="1" x14ac:dyDescent="0.25">
      <c r="A21" s="120" t="s">
        <v>16</v>
      </c>
      <c r="B21" s="120"/>
      <c r="C21" s="120"/>
      <c r="D21" s="120"/>
      <c r="E21" s="120"/>
      <c r="F21" s="120"/>
      <c r="G21" s="6"/>
      <c r="H21" s="6"/>
    </row>
    <row r="22" spans="1:8" s="3" customFormat="1" ht="15" customHeight="1" x14ac:dyDescent="0.25">
      <c r="A22" s="14" t="s">
        <v>17</v>
      </c>
      <c r="B22" s="15" t="s">
        <v>2</v>
      </c>
      <c r="C22" s="16" t="s">
        <v>3</v>
      </c>
      <c r="D22" s="16" t="s">
        <v>4</v>
      </c>
      <c r="E22" s="16" t="s">
        <v>5</v>
      </c>
      <c r="F22" s="15" t="s">
        <v>6</v>
      </c>
      <c r="G22" s="6"/>
    </row>
    <row r="23" spans="1:8" s="3" customFormat="1" ht="23.25" customHeight="1" x14ac:dyDescent="0.25">
      <c r="A23" s="33" t="s">
        <v>18</v>
      </c>
      <c r="B23" s="34">
        <v>45723</v>
      </c>
      <c r="C23" s="51">
        <v>34</v>
      </c>
      <c r="D23" s="49" t="s">
        <v>146</v>
      </c>
      <c r="E23" s="48" t="s">
        <v>22</v>
      </c>
      <c r="F23" s="54">
        <v>660</v>
      </c>
      <c r="G23" s="6" t="s">
        <v>73</v>
      </c>
    </row>
    <row r="24" spans="1:8" s="3" customFormat="1" ht="23.25" customHeight="1" x14ac:dyDescent="0.25">
      <c r="A24" s="33" t="s">
        <v>39</v>
      </c>
      <c r="B24" s="34">
        <v>45726</v>
      </c>
      <c r="C24" s="52">
        <v>21616</v>
      </c>
      <c r="D24" s="50" t="s">
        <v>147</v>
      </c>
      <c r="E24" s="19" t="s">
        <v>83</v>
      </c>
      <c r="F24" s="54">
        <v>582</v>
      </c>
      <c r="G24" s="6" t="s">
        <v>73</v>
      </c>
    </row>
    <row r="25" spans="1:8" s="3" customFormat="1" ht="23.25" customHeight="1" x14ac:dyDescent="0.25">
      <c r="A25" s="33" t="s">
        <v>40</v>
      </c>
      <c r="B25" s="34">
        <v>45727</v>
      </c>
      <c r="C25" s="52">
        <v>3247</v>
      </c>
      <c r="D25" s="50" t="s">
        <v>149</v>
      </c>
      <c r="E25" s="19" t="s">
        <v>22</v>
      </c>
      <c r="F25" s="54">
        <v>100</v>
      </c>
      <c r="G25" s="6" t="s">
        <v>73</v>
      </c>
    </row>
    <row r="26" spans="1:8" s="3" customFormat="1" ht="23.25" customHeight="1" x14ac:dyDescent="0.25">
      <c r="A26" s="33" t="s">
        <v>41</v>
      </c>
      <c r="B26" s="34">
        <v>45727</v>
      </c>
      <c r="C26" s="52">
        <v>9990</v>
      </c>
      <c r="D26" s="50" t="s">
        <v>82</v>
      </c>
      <c r="E26" s="19" t="s">
        <v>83</v>
      </c>
      <c r="F26" s="54">
        <v>297</v>
      </c>
      <c r="G26" s="6" t="s">
        <v>73</v>
      </c>
    </row>
    <row r="27" spans="1:8" s="3" customFormat="1" ht="23.25" customHeight="1" x14ac:dyDescent="0.25">
      <c r="A27" s="33" t="s">
        <v>42</v>
      </c>
      <c r="B27" s="34">
        <v>45727</v>
      </c>
      <c r="C27" s="52">
        <v>387303</v>
      </c>
      <c r="D27" s="18" t="s">
        <v>33</v>
      </c>
      <c r="E27" s="20" t="s">
        <v>22</v>
      </c>
      <c r="F27" s="54">
        <v>475.96</v>
      </c>
      <c r="G27" s="6" t="s">
        <v>72</v>
      </c>
    </row>
    <row r="28" spans="1:8" s="3" customFormat="1" ht="23.25" customHeight="1" x14ac:dyDescent="0.25">
      <c r="A28" s="33" t="s">
        <v>43</v>
      </c>
      <c r="B28" s="34">
        <v>45727</v>
      </c>
      <c r="C28" s="52">
        <v>392287</v>
      </c>
      <c r="D28" s="18" t="s">
        <v>32</v>
      </c>
      <c r="E28" s="20" t="s">
        <v>22</v>
      </c>
      <c r="F28" s="54">
        <v>226.04</v>
      </c>
      <c r="G28" s="6" t="s">
        <v>72</v>
      </c>
    </row>
    <row r="29" spans="1:8" s="3" customFormat="1" ht="23.25" customHeight="1" x14ac:dyDescent="0.25">
      <c r="A29" s="33" t="s">
        <v>44</v>
      </c>
      <c r="B29" s="34">
        <v>45728</v>
      </c>
      <c r="C29" s="52">
        <v>2398</v>
      </c>
      <c r="D29" s="21" t="s">
        <v>148</v>
      </c>
      <c r="E29" s="19" t="s">
        <v>83</v>
      </c>
      <c r="F29" s="54">
        <v>147.46</v>
      </c>
      <c r="G29" s="6" t="s">
        <v>73</v>
      </c>
    </row>
    <row r="30" spans="1:8" s="3" customFormat="1" ht="23.25" customHeight="1" x14ac:dyDescent="0.25">
      <c r="A30" s="33" t="s">
        <v>45</v>
      </c>
      <c r="B30" s="34">
        <v>45733</v>
      </c>
      <c r="C30" s="52" t="s">
        <v>62</v>
      </c>
      <c r="D30" s="21" t="s">
        <v>57</v>
      </c>
      <c r="E30" s="19" t="s">
        <v>22</v>
      </c>
      <c r="F30" s="54">
        <v>199.99</v>
      </c>
      <c r="G30" s="6" t="s">
        <v>88</v>
      </c>
    </row>
    <row r="31" spans="1:8" s="3" customFormat="1" ht="23.25" customHeight="1" x14ac:dyDescent="0.25">
      <c r="A31" s="33" t="s">
        <v>46</v>
      </c>
      <c r="B31" s="34">
        <v>45733</v>
      </c>
      <c r="C31" s="57" t="s">
        <v>89</v>
      </c>
      <c r="D31" s="42" t="s">
        <v>131</v>
      </c>
      <c r="E31" s="43" t="s">
        <v>22</v>
      </c>
      <c r="F31" s="55">
        <v>8200</v>
      </c>
      <c r="G31" s="6" t="s">
        <v>73</v>
      </c>
    </row>
    <row r="32" spans="1:8" s="3" customFormat="1" ht="23.25" customHeight="1" x14ac:dyDescent="0.25">
      <c r="A32" s="33" t="s">
        <v>47</v>
      </c>
      <c r="B32" s="34">
        <v>45733</v>
      </c>
      <c r="C32" s="53">
        <v>4366</v>
      </c>
      <c r="D32" s="18" t="s">
        <v>61</v>
      </c>
      <c r="E32" s="19" t="s">
        <v>23</v>
      </c>
      <c r="F32" s="54">
        <v>572.9</v>
      </c>
      <c r="G32" s="6" t="s">
        <v>73</v>
      </c>
    </row>
    <row r="33" spans="1:7" s="3" customFormat="1" ht="23.25" customHeight="1" x14ac:dyDescent="0.25">
      <c r="A33" s="33" t="s">
        <v>48</v>
      </c>
      <c r="B33" s="34">
        <v>45736</v>
      </c>
      <c r="C33" s="53">
        <v>33</v>
      </c>
      <c r="D33" s="18" t="s">
        <v>151</v>
      </c>
      <c r="E33" s="19" t="s">
        <v>22</v>
      </c>
      <c r="F33" s="54">
        <v>1500</v>
      </c>
      <c r="G33" s="6" t="s">
        <v>73</v>
      </c>
    </row>
    <row r="34" spans="1:7" s="3" customFormat="1" ht="23.25" customHeight="1" x14ac:dyDescent="0.25">
      <c r="A34" s="33" t="s">
        <v>70</v>
      </c>
      <c r="B34" s="34">
        <v>45737</v>
      </c>
      <c r="C34" s="53">
        <v>237296</v>
      </c>
      <c r="D34" s="18" t="s">
        <v>53</v>
      </c>
      <c r="E34" s="20" t="s">
        <v>22</v>
      </c>
      <c r="F34" s="56">
        <v>4628.8</v>
      </c>
      <c r="G34" s="6" t="s">
        <v>72</v>
      </c>
    </row>
    <row r="35" spans="1:7" s="3" customFormat="1" ht="23.25" customHeight="1" x14ac:dyDescent="0.25">
      <c r="A35" s="33" t="s">
        <v>71</v>
      </c>
      <c r="B35" s="34">
        <v>45737</v>
      </c>
      <c r="C35" s="53">
        <v>237297</v>
      </c>
      <c r="D35" s="18" t="s">
        <v>54</v>
      </c>
      <c r="E35" s="20" t="s">
        <v>22</v>
      </c>
      <c r="F35" s="56">
        <v>4515</v>
      </c>
      <c r="G35" s="6" t="s">
        <v>88</v>
      </c>
    </row>
    <row r="36" spans="1:7" s="3" customFormat="1" ht="23.25" customHeight="1" x14ac:dyDescent="0.25">
      <c r="A36" s="33" t="s">
        <v>101</v>
      </c>
      <c r="B36" s="34">
        <v>45737</v>
      </c>
      <c r="C36" s="53" t="s">
        <v>62</v>
      </c>
      <c r="D36" s="21" t="s">
        <v>127</v>
      </c>
      <c r="E36" s="19" t="s">
        <v>22</v>
      </c>
      <c r="F36" s="60">
        <v>1231.5899999999999</v>
      </c>
      <c r="G36" s="6" t="s">
        <v>72</v>
      </c>
    </row>
    <row r="37" spans="1:7" s="3" customFormat="1" ht="23.25" customHeight="1" x14ac:dyDescent="0.25">
      <c r="A37" s="33" t="s">
        <v>102</v>
      </c>
      <c r="B37" s="34">
        <v>45738</v>
      </c>
      <c r="C37" s="53">
        <v>30209</v>
      </c>
      <c r="D37" s="17" t="s">
        <v>55</v>
      </c>
      <c r="E37" s="19" t="s">
        <v>23</v>
      </c>
      <c r="F37" s="22">
        <v>558.05999999999995</v>
      </c>
      <c r="G37" s="6" t="s">
        <v>73</v>
      </c>
    </row>
    <row r="38" spans="1:7" s="3" customFormat="1" ht="23.25" customHeight="1" x14ac:dyDescent="0.25">
      <c r="A38" s="33" t="s">
        <v>103</v>
      </c>
      <c r="B38" s="34">
        <v>45740</v>
      </c>
      <c r="C38" s="53">
        <v>223</v>
      </c>
      <c r="D38" s="17" t="s">
        <v>152</v>
      </c>
      <c r="E38" s="19" t="s">
        <v>83</v>
      </c>
      <c r="F38" s="22">
        <v>405</v>
      </c>
      <c r="G38" s="6" t="s">
        <v>73</v>
      </c>
    </row>
    <row r="39" spans="1:7" s="3" customFormat="1" ht="23.25" customHeight="1" x14ac:dyDescent="0.25">
      <c r="A39" s="33" t="s">
        <v>104</v>
      </c>
      <c r="B39" s="34">
        <v>45741</v>
      </c>
      <c r="C39" s="53">
        <v>27</v>
      </c>
      <c r="D39" s="21" t="s">
        <v>130</v>
      </c>
      <c r="E39" s="19" t="s">
        <v>22</v>
      </c>
      <c r="F39" s="22">
        <v>1440</v>
      </c>
      <c r="G39" s="6" t="s">
        <v>73</v>
      </c>
    </row>
    <row r="40" spans="1:7" s="3" customFormat="1" ht="23.25" customHeight="1" x14ac:dyDescent="0.25">
      <c r="A40" s="33" t="s">
        <v>105</v>
      </c>
      <c r="B40" s="34">
        <v>45743</v>
      </c>
      <c r="C40" s="52">
        <v>3448</v>
      </c>
      <c r="D40" s="21" t="s">
        <v>49</v>
      </c>
      <c r="E40" s="19" t="s">
        <v>22</v>
      </c>
      <c r="F40" s="47">
        <v>747</v>
      </c>
      <c r="G40" s="6" t="s">
        <v>73</v>
      </c>
    </row>
    <row r="41" spans="1:7" s="36" customFormat="1" ht="23.25" customHeight="1" x14ac:dyDescent="0.25">
      <c r="A41" s="33" t="s">
        <v>106</v>
      </c>
      <c r="B41" s="38">
        <v>45743</v>
      </c>
      <c r="C41" s="52">
        <v>91</v>
      </c>
      <c r="D41" s="21" t="s">
        <v>132</v>
      </c>
      <c r="E41" s="19" t="s">
        <v>83</v>
      </c>
      <c r="F41" s="37">
        <v>923</v>
      </c>
      <c r="G41" s="6" t="s">
        <v>73</v>
      </c>
    </row>
    <row r="42" spans="1:7" s="3" customFormat="1" ht="23.25" customHeight="1" x14ac:dyDescent="0.25">
      <c r="A42" s="33" t="s">
        <v>107</v>
      </c>
      <c r="B42" s="34">
        <v>45744</v>
      </c>
      <c r="C42" s="61">
        <v>4708</v>
      </c>
      <c r="D42" s="18" t="s">
        <v>77</v>
      </c>
      <c r="E42" s="20" t="s">
        <v>22</v>
      </c>
      <c r="F42" s="22">
        <v>1376</v>
      </c>
      <c r="G42" s="6" t="s">
        <v>73</v>
      </c>
    </row>
    <row r="43" spans="1:7" s="3" customFormat="1" ht="23.25" customHeight="1" x14ac:dyDescent="0.25">
      <c r="A43" s="33" t="s">
        <v>108</v>
      </c>
      <c r="B43" s="34">
        <v>45744</v>
      </c>
      <c r="C43" s="61">
        <v>1</v>
      </c>
      <c r="D43" s="18" t="s">
        <v>156</v>
      </c>
      <c r="E43" s="20" t="s">
        <v>22</v>
      </c>
      <c r="F43" s="22">
        <v>2800</v>
      </c>
      <c r="G43" s="6" t="s">
        <v>73</v>
      </c>
    </row>
    <row r="44" spans="1:7" s="3" customFormat="1" ht="11.25" customHeight="1" x14ac:dyDescent="0.25">
      <c r="A44" s="33" t="s">
        <v>110</v>
      </c>
      <c r="B44" s="38">
        <v>45747</v>
      </c>
      <c r="C44" s="52" t="s">
        <v>63</v>
      </c>
      <c r="D44" s="17" t="s">
        <v>65</v>
      </c>
      <c r="E44" s="19" t="s">
        <v>64</v>
      </c>
      <c r="F44" s="22">
        <v>1729.99</v>
      </c>
      <c r="G44" s="6"/>
    </row>
    <row r="45" spans="1:7" s="3" customFormat="1" ht="12" customHeight="1" x14ac:dyDescent="0.25">
      <c r="A45" s="33" t="s">
        <v>111</v>
      </c>
      <c r="B45" s="38">
        <v>45747</v>
      </c>
      <c r="C45" s="52" t="s">
        <v>63</v>
      </c>
      <c r="D45" s="17" t="s">
        <v>76</v>
      </c>
      <c r="E45" s="19" t="s">
        <v>64</v>
      </c>
      <c r="F45" s="22">
        <v>1875.8</v>
      </c>
      <c r="G45" s="6"/>
    </row>
    <row r="46" spans="1:7" s="3" customFormat="1" ht="13.5" customHeight="1" x14ac:dyDescent="0.25">
      <c r="A46" s="33" t="s">
        <v>112</v>
      </c>
      <c r="B46" s="38">
        <v>45747</v>
      </c>
      <c r="C46" s="58" t="s">
        <v>25</v>
      </c>
      <c r="D46" s="21" t="s">
        <v>58</v>
      </c>
      <c r="E46" s="20" t="s">
        <v>31</v>
      </c>
      <c r="F46" s="22">
        <v>3429.78</v>
      </c>
      <c r="G46" s="6"/>
    </row>
    <row r="47" spans="1:7" s="3" customFormat="1" ht="13.5" customHeight="1" x14ac:dyDescent="0.25">
      <c r="A47" s="33" t="s">
        <v>113</v>
      </c>
      <c r="B47" s="38">
        <v>45747</v>
      </c>
      <c r="C47" s="58" t="s">
        <v>25</v>
      </c>
      <c r="D47" s="21" t="s">
        <v>59</v>
      </c>
      <c r="E47" s="20" t="s">
        <v>31</v>
      </c>
      <c r="F47" s="22">
        <v>4347.59</v>
      </c>
      <c r="G47" s="6"/>
    </row>
    <row r="48" spans="1:7" s="3" customFormat="1" ht="13.5" customHeight="1" x14ac:dyDescent="0.25">
      <c r="A48" s="33" t="s">
        <v>114</v>
      </c>
      <c r="B48" s="38">
        <v>45747</v>
      </c>
      <c r="C48" s="58" t="s">
        <v>25</v>
      </c>
      <c r="D48" s="21" t="s">
        <v>24</v>
      </c>
      <c r="E48" s="20" t="s">
        <v>31</v>
      </c>
      <c r="F48" s="24">
        <v>0</v>
      </c>
      <c r="G48" s="6"/>
    </row>
    <row r="49" spans="1:7" s="3" customFormat="1" ht="15" customHeight="1" x14ac:dyDescent="0.25">
      <c r="A49" s="33" t="s">
        <v>115</v>
      </c>
      <c r="B49" s="38">
        <v>45747</v>
      </c>
      <c r="C49" s="58" t="s">
        <v>63</v>
      </c>
      <c r="D49" s="21" t="s">
        <v>66</v>
      </c>
      <c r="E49" s="20" t="s">
        <v>64</v>
      </c>
      <c r="F49" s="22">
        <v>1478.86</v>
      </c>
      <c r="G49" s="6"/>
    </row>
    <row r="50" spans="1:7" s="3" customFormat="1" ht="15" customHeight="1" x14ac:dyDescent="0.25">
      <c r="A50" s="33" t="s">
        <v>50</v>
      </c>
      <c r="B50" s="38">
        <v>45747</v>
      </c>
      <c r="C50" s="58" t="s">
        <v>63</v>
      </c>
      <c r="D50" s="21" t="s">
        <v>145</v>
      </c>
      <c r="E50" s="20" t="s">
        <v>64</v>
      </c>
      <c r="F50" s="22">
        <v>1875.8</v>
      </c>
      <c r="G50" s="6"/>
    </row>
    <row r="51" spans="1:7" s="3" customFormat="1" ht="12.75" customHeight="1" x14ac:dyDescent="0.25">
      <c r="A51" s="33" t="s">
        <v>116</v>
      </c>
      <c r="B51" s="38">
        <v>45747</v>
      </c>
      <c r="C51" s="58" t="s">
        <v>63</v>
      </c>
      <c r="D51" s="21" t="s">
        <v>90</v>
      </c>
      <c r="E51" s="20" t="s">
        <v>64</v>
      </c>
      <c r="F51" s="22">
        <v>1694.61</v>
      </c>
      <c r="G51" s="6"/>
    </row>
    <row r="52" spans="1:7" s="3" customFormat="1" ht="12.75" customHeight="1" x14ac:dyDescent="0.25">
      <c r="A52" s="33" t="s">
        <v>117</v>
      </c>
      <c r="B52" s="38">
        <v>45747</v>
      </c>
      <c r="C52" s="58" t="s">
        <v>63</v>
      </c>
      <c r="D52" s="21" t="s">
        <v>80</v>
      </c>
      <c r="E52" s="20" t="s">
        <v>64</v>
      </c>
      <c r="F52" s="22">
        <v>1875.8</v>
      </c>
      <c r="G52" s="6"/>
    </row>
    <row r="53" spans="1:7" s="3" customFormat="1" ht="15.75" customHeight="1" x14ac:dyDescent="0.25">
      <c r="A53" s="33" t="s">
        <v>118</v>
      </c>
      <c r="B53" s="38">
        <v>45747</v>
      </c>
      <c r="C53" s="58" t="s">
        <v>63</v>
      </c>
      <c r="D53" s="21" t="s">
        <v>67</v>
      </c>
      <c r="E53" s="20" t="s">
        <v>64</v>
      </c>
      <c r="F53" s="22">
        <v>2501.09</v>
      </c>
      <c r="G53" s="6"/>
    </row>
    <row r="54" spans="1:7" s="3" customFormat="1" ht="12" customHeight="1" x14ac:dyDescent="0.25">
      <c r="A54" s="33" t="s">
        <v>119</v>
      </c>
      <c r="B54" s="38">
        <v>45747</v>
      </c>
      <c r="C54" s="58" t="s">
        <v>63</v>
      </c>
      <c r="D54" s="21" t="s">
        <v>68</v>
      </c>
      <c r="E54" s="20" t="s">
        <v>64</v>
      </c>
      <c r="F54" s="22">
        <v>2116.52</v>
      </c>
      <c r="G54" s="6"/>
    </row>
    <row r="55" spans="1:7" s="3" customFormat="1" ht="12" customHeight="1" x14ac:dyDescent="0.25">
      <c r="A55" s="33" t="s">
        <v>120</v>
      </c>
      <c r="B55" s="38">
        <v>45747</v>
      </c>
      <c r="C55" s="58" t="s">
        <v>63</v>
      </c>
      <c r="D55" s="21" t="s">
        <v>69</v>
      </c>
      <c r="E55" s="20" t="s">
        <v>64</v>
      </c>
      <c r="F55" s="22">
        <v>2017.21</v>
      </c>
      <c r="G55" s="6"/>
    </row>
    <row r="56" spans="1:7" s="3" customFormat="1" ht="15" customHeight="1" x14ac:dyDescent="0.25">
      <c r="A56" s="33" t="s">
        <v>121</v>
      </c>
      <c r="B56" s="38">
        <v>45749</v>
      </c>
      <c r="C56" s="59" t="s">
        <v>75</v>
      </c>
      <c r="D56" s="18" t="s">
        <v>27</v>
      </c>
      <c r="E56" s="20" t="s">
        <v>28</v>
      </c>
      <c r="F56" s="22">
        <v>10169.73</v>
      </c>
      <c r="G56" s="6"/>
    </row>
    <row r="57" spans="1:7" s="3" customFormat="1" ht="13.5" customHeight="1" x14ac:dyDescent="0.25">
      <c r="A57" s="33" t="s">
        <v>134</v>
      </c>
      <c r="B57" s="38">
        <v>45749</v>
      </c>
      <c r="C57" s="59" t="s">
        <v>37</v>
      </c>
      <c r="D57" s="18" t="s">
        <v>27</v>
      </c>
      <c r="E57" s="20" t="s">
        <v>28</v>
      </c>
      <c r="F57" s="22">
        <v>589.70000000000005</v>
      </c>
      <c r="G57" s="6"/>
    </row>
    <row r="58" spans="1:7" s="3" customFormat="1" ht="14.25" customHeight="1" x14ac:dyDescent="0.25">
      <c r="A58" s="33" t="s">
        <v>135</v>
      </c>
      <c r="B58" s="38">
        <v>45749</v>
      </c>
      <c r="C58" s="59" t="s">
        <v>26</v>
      </c>
      <c r="D58" s="18" t="s">
        <v>27</v>
      </c>
      <c r="E58" s="20" t="s">
        <v>28</v>
      </c>
      <c r="F58" s="22">
        <v>287.08</v>
      </c>
      <c r="G58" s="6"/>
    </row>
    <row r="59" spans="1:7" s="3" customFormat="1" ht="12" customHeight="1" x14ac:dyDescent="0.25">
      <c r="A59" s="33" t="s">
        <v>136</v>
      </c>
      <c r="B59" s="38">
        <v>45749</v>
      </c>
      <c r="C59" s="59" t="s">
        <v>29</v>
      </c>
      <c r="D59" s="18" t="s">
        <v>30</v>
      </c>
      <c r="E59" s="20" t="s">
        <v>28</v>
      </c>
      <c r="F59" s="22">
        <v>2296.6</v>
      </c>
      <c r="G59" s="6"/>
    </row>
    <row r="60" spans="1:7" s="3" customFormat="1" ht="13.5" customHeight="1" x14ac:dyDescent="0.25">
      <c r="A60" s="33" t="s">
        <v>137</v>
      </c>
      <c r="B60" s="38">
        <v>45749</v>
      </c>
      <c r="C60" s="58" t="s">
        <v>78</v>
      </c>
      <c r="D60" s="18" t="s">
        <v>81</v>
      </c>
      <c r="E60" s="20" t="s">
        <v>28</v>
      </c>
      <c r="F60" s="22">
        <v>80.599999999999994</v>
      </c>
      <c r="G60" s="6"/>
    </row>
    <row r="61" spans="1:7" s="3" customFormat="1" ht="13.5" customHeight="1" x14ac:dyDescent="0.25">
      <c r="A61" s="33" t="s">
        <v>138</v>
      </c>
      <c r="B61" s="38">
        <v>45749</v>
      </c>
      <c r="C61" s="58" t="s">
        <v>78</v>
      </c>
      <c r="D61" s="18" t="s">
        <v>81</v>
      </c>
      <c r="E61" s="20" t="s">
        <v>28</v>
      </c>
      <c r="F61" s="22">
        <v>217.37</v>
      </c>
      <c r="G61" s="6"/>
    </row>
    <row r="62" spans="1:7" s="3" customFormat="1" ht="21" customHeight="1" x14ac:dyDescent="0.25">
      <c r="A62" s="33" t="s">
        <v>159</v>
      </c>
      <c r="B62" s="38">
        <v>45749</v>
      </c>
      <c r="C62" s="58" t="s">
        <v>78</v>
      </c>
      <c r="D62" s="21" t="s">
        <v>60</v>
      </c>
      <c r="E62" s="19" t="s">
        <v>28</v>
      </c>
      <c r="F62" s="22">
        <v>178.2</v>
      </c>
      <c r="G62" s="6"/>
    </row>
    <row r="63" spans="1:7" s="3" customFormat="1" ht="18.75" customHeight="1" x14ac:dyDescent="0.25">
      <c r="A63" s="33" t="s">
        <v>162</v>
      </c>
      <c r="B63" s="38">
        <v>45749</v>
      </c>
      <c r="C63" s="58" t="s">
        <v>96</v>
      </c>
      <c r="D63" s="18" t="s">
        <v>160</v>
      </c>
      <c r="E63" s="20" t="s">
        <v>161</v>
      </c>
      <c r="F63" s="22">
        <v>174.56</v>
      </c>
      <c r="G63" s="6"/>
    </row>
    <row r="64" spans="1:7" s="3" customFormat="1" ht="27" customHeight="1" x14ac:dyDescent="0.25">
      <c r="A64" s="33" t="s">
        <v>163</v>
      </c>
      <c r="B64" s="38">
        <v>45749</v>
      </c>
      <c r="C64" s="58" t="s">
        <v>96</v>
      </c>
      <c r="D64" s="18" t="s">
        <v>160</v>
      </c>
      <c r="E64" s="20" t="s">
        <v>161</v>
      </c>
      <c r="F64" s="62">
        <v>88.44</v>
      </c>
      <c r="G64" s="6"/>
    </row>
    <row r="65" spans="1:9" s="3" customFormat="1" ht="12.75" customHeight="1" x14ac:dyDescent="0.25">
      <c r="A65" s="121" t="s">
        <v>158</v>
      </c>
      <c r="B65" s="121"/>
      <c r="C65" s="121"/>
      <c r="D65" s="121"/>
      <c r="E65" s="121"/>
      <c r="F65" s="25">
        <f>SUM(F23:F64)</f>
        <v>70611.13</v>
      </c>
      <c r="G65" s="6"/>
    </row>
    <row r="66" spans="1:9" s="3" customFormat="1" ht="12.75" customHeight="1" x14ac:dyDescent="0.25">
      <c r="A66" s="121" t="s">
        <v>7</v>
      </c>
      <c r="B66" s="121"/>
      <c r="C66" s="121"/>
      <c r="D66" s="121"/>
      <c r="E66" s="121"/>
      <c r="F66" s="26"/>
      <c r="G66" s="6"/>
    </row>
    <row r="67" spans="1:9" s="3" customFormat="1" ht="15" customHeight="1" x14ac:dyDescent="0.25">
      <c r="A67" s="116" t="s">
        <v>8</v>
      </c>
      <c r="B67" s="116"/>
      <c r="C67" s="116"/>
      <c r="D67" s="116"/>
      <c r="E67" s="117"/>
      <c r="F67" s="27">
        <f>SUM(F44:F62)</f>
        <v>38762.329999999994</v>
      </c>
      <c r="G67" s="8"/>
      <c r="H67" s="9"/>
      <c r="I67" s="5"/>
    </row>
    <row r="68" spans="1:9" s="3" customFormat="1" ht="15" customHeight="1" x14ac:dyDescent="0.25">
      <c r="A68" s="116" t="s">
        <v>9</v>
      </c>
      <c r="B68" s="116"/>
      <c r="C68" s="116"/>
      <c r="D68" s="116"/>
      <c r="E68" s="117"/>
      <c r="F68" s="27">
        <f>SUM(F24,F26,F29,F32,F37:F38,F41)</f>
        <v>3485.42</v>
      </c>
      <c r="G68" s="8"/>
      <c r="H68" s="9"/>
      <c r="I68" s="4"/>
    </row>
    <row r="69" spans="1:9" s="3" customFormat="1" ht="15" customHeight="1" x14ac:dyDescent="0.25">
      <c r="A69" s="116" t="s">
        <v>10</v>
      </c>
      <c r="B69" s="116"/>
      <c r="C69" s="116"/>
      <c r="D69" s="116"/>
      <c r="E69" s="117"/>
      <c r="F69" s="27">
        <f>SUM(F25,F23,F27:F28,F30:F31,F33:F36,F39:F40,F42:F43,F63:F64)</f>
        <v>28363.38</v>
      </c>
      <c r="G69" s="8"/>
      <c r="H69" s="9"/>
      <c r="I69" s="5"/>
    </row>
    <row r="70" spans="1:9" s="3" customFormat="1" ht="12.75" customHeight="1" x14ac:dyDescent="0.25">
      <c r="A70" s="121" t="s">
        <v>35</v>
      </c>
      <c r="B70" s="121"/>
      <c r="C70" s="121"/>
      <c r="D70" s="121"/>
      <c r="E70" s="121"/>
      <c r="F70" s="28">
        <f>SUM(F67:F69)</f>
        <v>70611.12999999999</v>
      </c>
      <c r="G70" s="6"/>
      <c r="H70" s="5"/>
      <c r="I70" s="5"/>
    </row>
    <row r="71" spans="1:9" s="3" customFormat="1" ht="13.5" customHeight="1" x14ac:dyDescent="0.25">
      <c r="A71" s="114" t="s">
        <v>164</v>
      </c>
      <c r="B71" s="114"/>
      <c r="C71" s="114"/>
      <c r="D71" s="114"/>
      <c r="E71" s="29"/>
      <c r="F71" s="11"/>
      <c r="G71" s="6"/>
    </row>
    <row r="72" spans="1:9" s="3" customFormat="1" ht="12.75" customHeight="1" x14ac:dyDescent="0.25">
      <c r="A72" s="114" t="s">
        <v>165</v>
      </c>
      <c r="B72" s="114"/>
      <c r="C72" s="114"/>
      <c r="D72" s="114"/>
      <c r="E72" s="30"/>
      <c r="F72" s="31"/>
      <c r="G72" s="6"/>
    </row>
    <row r="73" spans="1:9" s="3" customFormat="1" ht="30" customHeight="1" x14ac:dyDescent="0.25">
      <c r="A73" s="124" t="s">
        <v>19</v>
      </c>
      <c r="B73" s="124"/>
      <c r="C73" s="124"/>
      <c r="D73" s="124"/>
      <c r="E73" s="124"/>
      <c r="F73" s="124"/>
      <c r="G73" s="6"/>
    </row>
    <row r="74" spans="1:9" s="3" customFormat="1" ht="21" customHeight="1" x14ac:dyDescent="0.25">
      <c r="A74" s="125" t="s">
        <v>157</v>
      </c>
      <c r="B74" s="126"/>
      <c r="C74" s="126"/>
      <c r="D74" s="126"/>
      <c r="E74" s="126"/>
      <c r="F74" s="126"/>
      <c r="G74" s="6"/>
    </row>
    <row r="75" spans="1:9" s="3" customFormat="1" ht="21" customHeight="1" x14ac:dyDescent="0.25">
      <c r="A75" s="45"/>
      <c r="B75" s="46"/>
      <c r="C75" s="46"/>
      <c r="D75" s="46"/>
      <c r="E75" s="46"/>
      <c r="F75" s="46"/>
      <c r="G75" s="6"/>
    </row>
    <row r="76" spans="1:9" s="3" customFormat="1" ht="14.25" customHeight="1" x14ac:dyDescent="0.2">
      <c r="A76" s="127" t="s">
        <v>92</v>
      </c>
      <c r="B76" s="127"/>
      <c r="C76" s="127"/>
      <c r="D76" s="127"/>
      <c r="E76" s="127"/>
      <c r="F76" s="127"/>
      <c r="G76" s="6"/>
    </row>
    <row r="77" spans="1:9" s="3" customFormat="1" ht="15.75" customHeight="1" x14ac:dyDescent="0.25">
      <c r="A77" s="122" t="s">
        <v>87</v>
      </c>
      <c r="B77" s="122"/>
      <c r="C77" s="122"/>
      <c r="D77" s="122"/>
      <c r="E77" s="122"/>
      <c r="F77" s="122"/>
      <c r="G77" s="6"/>
    </row>
    <row r="78" spans="1:9" s="3" customFormat="1" ht="15.75" customHeight="1" x14ac:dyDescent="0.25">
      <c r="A78" s="123" t="s">
        <v>20</v>
      </c>
      <c r="B78" s="123"/>
      <c r="C78" s="123"/>
      <c r="D78" s="123"/>
      <c r="E78" s="123"/>
      <c r="F78" s="123"/>
      <c r="G78" s="6"/>
    </row>
    <row r="79" spans="1:9" s="3" customFormat="1" ht="15.75" x14ac:dyDescent="0.25">
      <c r="A79" s="10"/>
      <c r="B79" s="11"/>
      <c r="C79" s="12"/>
      <c r="D79" s="32"/>
      <c r="E79" s="12"/>
      <c r="F79" s="10"/>
      <c r="G79" s="6"/>
    </row>
    <row r="80" spans="1:9" s="2" customFormat="1" x14ac:dyDescent="0.25">
      <c r="A80" s="10"/>
      <c r="B80" s="11"/>
      <c r="C80" s="12"/>
      <c r="D80" s="32"/>
      <c r="E80" s="12"/>
      <c r="F80" s="10"/>
      <c r="G80" s="7"/>
    </row>
    <row r="81" spans="1:7" s="2" customFormat="1" x14ac:dyDescent="0.25">
      <c r="A81" s="10"/>
      <c r="B81" s="11"/>
      <c r="C81" s="12"/>
      <c r="D81" s="32"/>
      <c r="E81" s="12"/>
      <c r="F81" s="10"/>
      <c r="G81" s="7"/>
    </row>
  </sheetData>
  <sortState xmlns:xlrd2="http://schemas.microsoft.com/office/spreadsheetml/2017/richdata2" ref="B40:G42">
    <sortCondition ref="B40:B42"/>
  </sortState>
  <mergeCells count="38">
    <mergeCell ref="A74:F74"/>
    <mergeCell ref="A76:F76"/>
    <mergeCell ref="A77:F77"/>
    <mergeCell ref="A78:F78"/>
    <mergeCell ref="A68:E68"/>
    <mergeCell ref="A69:E69"/>
    <mergeCell ref="A70:E70"/>
    <mergeCell ref="A71:D71"/>
    <mergeCell ref="A72:D72"/>
    <mergeCell ref="A73:F73"/>
    <mergeCell ref="A67:E67"/>
    <mergeCell ref="A13:F13"/>
    <mergeCell ref="A14:F14"/>
    <mergeCell ref="A15:F15"/>
    <mergeCell ref="A16:F16"/>
    <mergeCell ref="A17:D17"/>
    <mergeCell ref="E17:F17"/>
    <mergeCell ref="A18:D18"/>
    <mergeCell ref="E18:F18"/>
    <mergeCell ref="A20:D20"/>
    <mergeCell ref="E20:F20"/>
    <mergeCell ref="A21:F21"/>
    <mergeCell ref="A65:E65"/>
    <mergeCell ref="A66:E66"/>
    <mergeCell ref="E19:F19"/>
    <mergeCell ref="A19:D19"/>
    <mergeCell ref="A12:F12"/>
    <mergeCell ref="D1:E1"/>
    <mergeCell ref="D2:E2"/>
    <mergeCell ref="D3:E3"/>
    <mergeCell ref="D4:E4"/>
    <mergeCell ref="A5:F5"/>
    <mergeCell ref="A6:F6"/>
    <mergeCell ref="A7:F7"/>
    <mergeCell ref="A8:F8"/>
    <mergeCell ref="A9:F9"/>
    <mergeCell ref="A10:F10"/>
    <mergeCell ref="A11:F1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7" shapeId="110593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171450</xdr:rowOff>
              </to>
            </anchor>
          </objectPr>
        </oleObject>
      </mc:Choice>
      <mc:Fallback>
        <oleObject progId="CorelDraw.Graphic.17" shapeId="1105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3"/>
  <sheetViews>
    <sheetView topLeftCell="A38" zoomScale="136" zoomScaleNormal="136" workbookViewId="0">
      <selection activeCell="H20" sqref="H20"/>
    </sheetView>
  </sheetViews>
  <sheetFormatPr defaultRowHeight="15" x14ac:dyDescent="0.25"/>
  <cols>
    <col min="1" max="1" width="2.85546875" style="10" bestFit="1" customWidth="1"/>
    <col min="2" max="2" width="9" style="11" customWidth="1"/>
    <col min="3" max="3" width="14.85546875" style="12" customWidth="1"/>
    <col min="4" max="4" width="32.140625" style="32" customWidth="1"/>
    <col min="5" max="5" width="17.7109375" style="12" customWidth="1"/>
    <col min="6" max="6" width="12.5703125" style="10" bestFit="1" customWidth="1"/>
    <col min="7" max="7" width="19.7109375" style="6" bestFit="1" customWidth="1"/>
    <col min="8" max="8" width="10.140625" style="1" bestFit="1" customWidth="1"/>
    <col min="9" max="16384" width="9.140625" style="1"/>
  </cols>
  <sheetData>
    <row r="1" spans="1:8" x14ac:dyDescent="0.25">
      <c r="D1" s="110" t="s">
        <v>11</v>
      </c>
      <c r="E1" s="110"/>
      <c r="F1" s="13"/>
    </row>
    <row r="2" spans="1:8" x14ac:dyDescent="0.25">
      <c r="D2" s="110" t="s">
        <v>12</v>
      </c>
      <c r="E2" s="110"/>
      <c r="F2" s="13"/>
    </row>
    <row r="3" spans="1:8" x14ac:dyDescent="0.25">
      <c r="D3" s="111" t="s">
        <v>51</v>
      </c>
      <c r="E3" s="111"/>
    </row>
    <row r="4" spans="1:8" x14ac:dyDescent="0.25">
      <c r="D4" s="111" t="s">
        <v>52</v>
      </c>
      <c r="E4" s="111"/>
    </row>
    <row r="5" spans="1:8" s="3" customFormat="1" ht="15.75" x14ac:dyDescent="0.25">
      <c r="A5" s="110" t="s">
        <v>0</v>
      </c>
      <c r="B5" s="110"/>
      <c r="C5" s="110"/>
      <c r="D5" s="110"/>
      <c r="E5" s="110"/>
      <c r="F5" s="110"/>
      <c r="G5" s="6"/>
    </row>
    <row r="6" spans="1:8" s="3" customFormat="1" ht="15.75" x14ac:dyDescent="0.25">
      <c r="A6" s="110" t="s">
        <v>1</v>
      </c>
      <c r="B6" s="110"/>
      <c r="C6" s="110"/>
      <c r="D6" s="110"/>
      <c r="E6" s="110"/>
      <c r="F6" s="110"/>
      <c r="G6" s="6"/>
    </row>
    <row r="7" spans="1:8" s="3" customFormat="1" ht="15.75" x14ac:dyDescent="0.25">
      <c r="A7" s="112" t="s">
        <v>13</v>
      </c>
      <c r="B7" s="112"/>
      <c r="C7" s="112"/>
      <c r="D7" s="112"/>
      <c r="E7" s="112"/>
      <c r="F7" s="112"/>
      <c r="G7" s="6"/>
    </row>
    <row r="8" spans="1:8" s="3" customFormat="1" ht="15.75" x14ac:dyDescent="0.25">
      <c r="A8" s="112" t="s">
        <v>14</v>
      </c>
      <c r="B8" s="112"/>
      <c r="C8" s="112"/>
      <c r="D8" s="112"/>
      <c r="E8" s="112"/>
      <c r="F8" s="112"/>
      <c r="G8" s="6"/>
      <c r="H8" s="6"/>
    </row>
    <row r="9" spans="1:8" s="3" customFormat="1" ht="15.75" x14ac:dyDescent="0.25">
      <c r="A9" s="112" t="s">
        <v>15</v>
      </c>
      <c r="B9" s="112"/>
      <c r="C9" s="112"/>
      <c r="D9" s="112"/>
      <c r="E9" s="112"/>
      <c r="F9" s="112"/>
      <c r="G9" s="6"/>
      <c r="H9" s="6"/>
    </row>
    <row r="10" spans="1:8" s="3" customFormat="1" ht="15.75" x14ac:dyDescent="0.25">
      <c r="A10" s="112" t="s">
        <v>166</v>
      </c>
      <c r="B10" s="112"/>
      <c r="C10" s="112"/>
      <c r="D10" s="112"/>
      <c r="E10" s="112"/>
      <c r="F10" s="112"/>
      <c r="G10" s="6"/>
      <c r="H10" s="6"/>
    </row>
    <row r="11" spans="1:8" s="3" customFormat="1" ht="15.75" customHeight="1" x14ac:dyDescent="0.25">
      <c r="A11" s="109" t="s">
        <v>85</v>
      </c>
      <c r="B11" s="109"/>
      <c r="C11" s="109"/>
      <c r="D11" s="109"/>
      <c r="E11" s="109"/>
      <c r="F11" s="109"/>
      <c r="G11" s="6"/>
      <c r="H11" s="6"/>
    </row>
    <row r="12" spans="1:8" s="3" customFormat="1" ht="15.75" customHeight="1" x14ac:dyDescent="0.25">
      <c r="A12" s="109" t="s">
        <v>86</v>
      </c>
      <c r="B12" s="109"/>
      <c r="C12" s="109"/>
      <c r="D12" s="109"/>
      <c r="E12" s="109"/>
      <c r="F12" s="109"/>
      <c r="G12" s="6"/>
      <c r="H12" s="6"/>
    </row>
    <row r="13" spans="1:8" s="3" customFormat="1" ht="15.75" customHeight="1" x14ac:dyDescent="0.25">
      <c r="A13" s="113" t="s">
        <v>74</v>
      </c>
      <c r="B13" s="113"/>
      <c r="C13" s="113"/>
      <c r="D13" s="113"/>
      <c r="E13" s="113"/>
      <c r="F13" s="113"/>
      <c r="G13" s="6"/>
      <c r="H13" s="6"/>
    </row>
    <row r="14" spans="1:8" s="3" customFormat="1" ht="15.75" customHeight="1" x14ac:dyDescent="0.25">
      <c r="A14" s="109" t="s">
        <v>56</v>
      </c>
      <c r="B14" s="109"/>
      <c r="C14" s="109"/>
      <c r="D14" s="109"/>
      <c r="E14" s="109"/>
      <c r="F14" s="109"/>
      <c r="G14" s="6"/>
      <c r="H14" s="6"/>
    </row>
    <row r="15" spans="1:8" s="3" customFormat="1" ht="15.75" customHeight="1" x14ac:dyDescent="0.25">
      <c r="A15" s="109" t="s">
        <v>38</v>
      </c>
      <c r="B15" s="109"/>
      <c r="C15" s="109"/>
      <c r="D15" s="109"/>
      <c r="E15" s="109"/>
      <c r="F15" s="109"/>
      <c r="G15" s="6"/>
      <c r="H15" s="6"/>
    </row>
    <row r="16" spans="1:8" s="3" customFormat="1" ht="15.75" customHeight="1" x14ac:dyDescent="0.25">
      <c r="A16" s="114" t="s">
        <v>167</v>
      </c>
      <c r="B16" s="114"/>
      <c r="C16" s="114"/>
      <c r="D16" s="114"/>
      <c r="E16" s="114"/>
      <c r="F16" s="114"/>
      <c r="G16" s="6"/>
      <c r="H16" s="6"/>
    </row>
    <row r="17" spans="1:8" s="3" customFormat="1" ht="13.5" customHeight="1" x14ac:dyDescent="0.25">
      <c r="A17" s="112" t="s">
        <v>179</v>
      </c>
      <c r="B17" s="112"/>
      <c r="C17" s="112"/>
      <c r="D17" s="112"/>
      <c r="E17" s="134">
        <v>69494.84</v>
      </c>
      <c r="F17" s="134"/>
      <c r="G17" s="6"/>
      <c r="H17" s="6"/>
    </row>
    <row r="18" spans="1:8" s="3" customFormat="1" ht="13.5" customHeight="1" x14ac:dyDescent="0.25">
      <c r="A18" s="112" t="s">
        <v>180</v>
      </c>
      <c r="B18" s="112"/>
      <c r="C18" s="112"/>
      <c r="D18" s="112"/>
      <c r="E18" s="65"/>
      <c r="F18" s="65">
        <v>3011.13</v>
      </c>
      <c r="G18" s="6"/>
      <c r="H18" s="6"/>
    </row>
    <row r="19" spans="1:8" s="3" customFormat="1" ht="12.75" customHeight="1" x14ac:dyDescent="0.25">
      <c r="A19" s="112" t="s">
        <v>180</v>
      </c>
      <c r="B19" s="112"/>
      <c r="C19" s="112"/>
      <c r="D19" s="112"/>
      <c r="E19" s="135">
        <v>7051.49</v>
      </c>
      <c r="F19" s="135"/>
      <c r="G19" s="6"/>
      <c r="H19" s="6"/>
    </row>
    <row r="20" spans="1:8" s="3" customFormat="1" ht="12.75" customHeight="1" x14ac:dyDescent="0.25">
      <c r="A20" s="112" t="s">
        <v>154</v>
      </c>
      <c r="B20" s="112"/>
      <c r="C20" s="112"/>
      <c r="D20" s="112"/>
      <c r="E20" s="136">
        <v>1096.6600000000001</v>
      </c>
      <c r="F20" s="136"/>
      <c r="G20" s="6"/>
      <c r="H20" s="6"/>
    </row>
    <row r="21" spans="1:8" s="3" customFormat="1" ht="12.75" customHeight="1" x14ac:dyDescent="0.25">
      <c r="A21" s="112" t="s">
        <v>21</v>
      </c>
      <c r="B21" s="112"/>
      <c r="C21" s="112"/>
      <c r="D21" s="112"/>
      <c r="E21" s="136">
        <f>SUM(E17:F20)</f>
        <v>80654.12000000001</v>
      </c>
      <c r="F21" s="136"/>
      <c r="G21" s="6"/>
      <c r="H21" s="6"/>
    </row>
    <row r="22" spans="1:8" s="3" customFormat="1" ht="21" customHeight="1" x14ac:dyDescent="0.25">
      <c r="A22" s="120" t="s">
        <v>16</v>
      </c>
      <c r="B22" s="120"/>
      <c r="C22" s="120"/>
      <c r="D22" s="120"/>
      <c r="E22" s="120"/>
      <c r="F22" s="120"/>
      <c r="G22" s="6"/>
      <c r="H22" s="6"/>
    </row>
    <row r="23" spans="1:8" s="3" customFormat="1" ht="15" customHeight="1" x14ac:dyDescent="0.25">
      <c r="A23" s="14" t="s">
        <v>17</v>
      </c>
      <c r="B23" s="15" t="s">
        <v>2</v>
      </c>
      <c r="C23" s="16" t="s">
        <v>3</v>
      </c>
      <c r="D23" s="16" t="s">
        <v>4</v>
      </c>
      <c r="E23" s="16" t="s">
        <v>5</v>
      </c>
      <c r="F23" s="15" t="s">
        <v>6</v>
      </c>
      <c r="G23" s="6"/>
    </row>
    <row r="24" spans="1:8" s="3" customFormat="1" ht="23.25" customHeight="1" x14ac:dyDescent="0.25">
      <c r="A24" s="33" t="s">
        <v>18</v>
      </c>
      <c r="B24" s="34">
        <v>45751</v>
      </c>
      <c r="C24" s="51">
        <v>16073</v>
      </c>
      <c r="D24" s="63" t="s">
        <v>168</v>
      </c>
      <c r="E24" s="63" t="s">
        <v>83</v>
      </c>
      <c r="F24" s="54">
        <v>350</v>
      </c>
      <c r="G24" s="6" t="s">
        <v>73</v>
      </c>
    </row>
    <row r="25" spans="1:8" s="3" customFormat="1" ht="23.25" customHeight="1" x14ac:dyDescent="0.25">
      <c r="A25" s="33" t="s">
        <v>39</v>
      </c>
      <c r="B25" s="34">
        <v>45751</v>
      </c>
      <c r="C25" s="51">
        <v>147685</v>
      </c>
      <c r="D25" s="49" t="s">
        <v>169</v>
      </c>
      <c r="E25" s="48" t="s">
        <v>83</v>
      </c>
      <c r="F25" s="54">
        <v>254.9</v>
      </c>
      <c r="G25" s="6" t="s">
        <v>73</v>
      </c>
    </row>
    <row r="26" spans="1:8" s="3" customFormat="1" ht="23.25" customHeight="1" x14ac:dyDescent="0.25">
      <c r="A26" s="33" t="s">
        <v>40</v>
      </c>
      <c r="B26" s="34">
        <v>45755</v>
      </c>
      <c r="C26" s="51" t="s">
        <v>170</v>
      </c>
      <c r="D26" s="49" t="s">
        <v>68</v>
      </c>
      <c r="E26" s="48" t="s">
        <v>64</v>
      </c>
      <c r="F26" s="54">
        <v>4741.68</v>
      </c>
      <c r="G26" s="6" t="s">
        <v>73</v>
      </c>
    </row>
    <row r="27" spans="1:8" s="3" customFormat="1" ht="23.25" customHeight="1" x14ac:dyDescent="0.25">
      <c r="A27" s="33" t="s">
        <v>41</v>
      </c>
      <c r="B27" s="34">
        <v>45755</v>
      </c>
      <c r="C27" s="51" t="s">
        <v>171</v>
      </c>
      <c r="D27" s="49" t="s">
        <v>30</v>
      </c>
      <c r="E27" s="48" t="s">
        <v>28</v>
      </c>
      <c r="F27" s="54">
        <v>2231.7800000000002</v>
      </c>
      <c r="G27" s="6" t="s">
        <v>172</v>
      </c>
    </row>
    <row r="28" spans="1:8" s="3" customFormat="1" ht="23.25" customHeight="1" x14ac:dyDescent="0.25">
      <c r="A28" s="33" t="s">
        <v>42</v>
      </c>
      <c r="B28" s="34">
        <v>45757</v>
      </c>
      <c r="C28" s="51">
        <v>4739</v>
      </c>
      <c r="D28" s="18" t="s">
        <v>61</v>
      </c>
      <c r="E28" s="19" t="s">
        <v>23</v>
      </c>
      <c r="F28" s="54">
        <v>396.09</v>
      </c>
      <c r="G28" s="6" t="s">
        <v>73</v>
      </c>
    </row>
    <row r="29" spans="1:8" s="3" customFormat="1" ht="23.25" customHeight="1" x14ac:dyDescent="0.25">
      <c r="A29" s="33" t="s">
        <v>43</v>
      </c>
      <c r="B29" s="34">
        <v>45758</v>
      </c>
      <c r="C29" s="51">
        <v>390622</v>
      </c>
      <c r="D29" s="18" t="s">
        <v>33</v>
      </c>
      <c r="E29" s="20" t="s">
        <v>22</v>
      </c>
      <c r="F29" s="54">
        <v>528.84</v>
      </c>
      <c r="G29" s="6" t="s">
        <v>72</v>
      </c>
    </row>
    <row r="30" spans="1:8" s="3" customFormat="1" ht="23.25" customHeight="1" x14ac:dyDescent="0.25">
      <c r="A30" s="33" t="s">
        <v>44</v>
      </c>
      <c r="B30" s="34">
        <v>45758</v>
      </c>
      <c r="C30" s="51">
        <v>395654</v>
      </c>
      <c r="D30" s="18" t="s">
        <v>32</v>
      </c>
      <c r="E30" s="20" t="s">
        <v>22</v>
      </c>
      <c r="F30" s="54">
        <v>251.16</v>
      </c>
      <c r="G30" s="6" t="s">
        <v>72</v>
      </c>
    </row>
    <row r="31" spans="1:8" s="3" customFormat="1" ht="23.25" customHeight="1" x14ac:dyDescent="0.25">
      <c r="A31" s="33" t="s">
        <v>45</v>
      </c>
      <c r="B31" s="34">
        <v>45761</v>
      </c>
      <c r="C31" s="51">
        <v>10080</v>
      </c>
      <c r="D31" s="50" t="s">
        <v>82</v>
      </c>
      <c r="E31" s="19" t="s">
        <v>83</v>
      </c>
      <c r="F31" s="54">
        <v>360</v>
      </c>
      <c r="G31" s="6" t="s">
        <v>73</v>
      </c>
    </row>
    <row r="32" spans="1:8" s="3" customFormat="1" ht="23.25" customHeight="1" x14ac:dyDescent="0.25">
      <c r="A32" s="33" t="s">
        <v>46</v>
      </c>
      <c r="B32" s="34">
        <v>45761</v>
      </c>
      <c r="C32" s="51">
        <v>8</v>
      </c>
      <c r="D32" s="50" t="s">
        <v>173</v>
      </c>
      <c r="E32" s="19" t="s">
        <v>22</v>
      </c>
      <c r="F32" s="54">
        <v>900</v>
      </c>
      <c r="G32" s="6" t="s">
        <v>73</v>
      </c>
    </row>
    <row r="33" spans="1:7" s="3" customFormat="1" ht="23.25" customHeight="1" x14ac:dyDescent="0.25">
      <c r="A33" s="33" t="s">
        <v>47</v>
      </c>
      <c r="B33" s="34">
        <v>45762</v>
      </c>
      <c r="C33" s="57" t="s">
        <v>89</v>
      </c>
      <c r="D33" s="42" t="s">
        <v>131</v>
      </c>
      <c r="E33" s="43" t="s">
        <v>22</v>
      </c>
      <c r="F33" s="55">
        <v>8200</v>
      </c>
      <c r="G33" s="6" t="s">
        <v>73</v>
      </c>
    </row>
    <row r="34" spans="1:7" s="3" customFormat="1" ht="23.25" customHeight="1" x14ac:dyDescent="0.25">
      <c r="A34" s="33" t="s">
        <v>48</v>
      </c>
      <c r="B34" s="34">
        <v>45769</v>
      </c>
      <c r="C34" s="53">
        <v>30606</v>
      </c>
      <c r="D34" s="17" t="s">
        <v>55</v>
      </c>
      <c r="E34" s="19" t="s">
        <v>23</v>
      </c>
      <c r="F34" s="22">
        <v>640.4</v>
      </c>
      <c r="G34" s="6" t="s">
        <v>73</v>
      </c>
    </row>
    <row r="35" spans="1:7" s="3" customFormat="1" ht="23.25" customHeight="1" x14ac:dyDescent="0.25">
      <c r="A35" s="33" t="s">
        <v>70</v>
      </c>
      <c r="B35" s="34">
        <v>45769</v>
      </c>
      <c r="C35" s="52">
        <v>3478</v>
      </c>
      <c r="D35" s="21" t="s">
        <v>49</v>
      </c>
      <c r="E35" s="19" t="s">
        <v>22</v>
      </c>
      <c r="F35" s="47">
        <v>747</v>
      </c>
      <c r="G35" s="6" t="s">
        <v>73</v>
      </c>
    </row>
    <row r="36" spans="1:7" s="3" customFormat="1" ht="23.25" customHeight="1" x14ac:dyDescent="0.25">
      <c r="A36" s="33" t="s">
        <v>71</v>
      </c>
      <c r="B36" s="34">
        <v>45769</v>
      </c>
      <c r="C36" s="57">
        <v>14</v>
      </c>
      <c r="D36" s="42" t="s">
        <v>174</v>
      </c>
      <c r="E36" s="43" t="s">
        <v>22</v>
      </c>
      <c r="F36" s="55">
        <v>1620</v>
      </c>
      <c r="G36" s="6" t="s">
        <v>73</v>
      </c>
    </row>
    <row r="37" spans="1:7" s="3" customFormat="1" ht="23.25" customHeight="1" x14ac:dyDescent="0.25">
      <c r="A37" s="33" t="s">
        <v>101</v>
      </c>
      <c r="B37" s="38">
        <v>45770</v>
      </c>
      <c r="C37" s="53">
        <v>259930</v>
      </c>
      <c r="D37" s="21" t="s">
        <v>53</v>
      </c>
      <c r="E37" s="19" t="s">
        <v>22</v>
      </c>
      <c r="F37" s="60">
        <v>4734</v>
      </c>
      <c r="G37" s="6" t="s">
        <v>72</v>
      </c>
    </row>
    <row r="38" spans="1:7" s="3" customFormat="1" ht="23.25" customHeight="1" x14ac:dyDescent="0.25">
      <c r="A38" s="33" t="s">
        <v>102</v>
      </c>
      <c r="B38" s="38">
        <v>45770</v>
      </c>
      <c r="C38" s="53">
        <v>259931</v>
      </c>
      <c r="D38" s="21" t="s">
        <v>54</v>
      </c>
      <c r="E38" s="19" t="s">
        <v>22</v>
      </c>
      <c r="F38" s="60">
        <v>4150</v>
      </c>
      <c r="G38" s="6" t="s">
        <v>88</v>
      </c>
    </row>
    <row r="39" spans="1:7" s="3" customFormat="1" ht="23.25" customHeight="1" x14ac:dyDescent="0.25">
      <c r="A39" s="33" t="s">
        <v>103</v>
      </c>
      <c r="B39" s="38">
        <v>45771</v>
      </c>
      <c r="C39" s="53" t="s">
        <v>62</v>
      </c>
      <c r="D39" s="21" t="s">
        <v>127</v>
      </c>
      <c r="E39" s="19" t="s">
        <v>22</v>
      </c>
      <c r="F39" s="60">
        <v>1191.6199999999999</v>
      </c>
      <c r="G39" s="6" t="s">
        <v>72</v>
      </c>
    </row>
    <row r="40" spans="1:7" s="3" customFormat="1" ht="23.25" customHeight="1" x14ac:dyDescent="0.25">
      <c r="A40" s="33" t="s">
        <v>104</v>
      </c>
      <c r="B40" s="34">
        <v>45771</v>
      </c>
      <c r="C40" s="52" t="s">
        <v>62</v>
      </c>
      <c r="D40" s="21" t="s">
        <v>57</v>
      </c>
      <c r="E40" s="19" t="s">
        <v>22</v>
      </c>
      <c r="F40" s="64">
        <v>199.99</v>
      </c>
      <c r="G40" s="6" t="s">
        <v>88</v>
      </c>
    </row>
    <row r="41" spans="1:7" s="3" customFormat="1" ht="23.25" customHeight="1" x14ac:dyDescent="0.25">
      <c r="A41" s="33" t="s">
        <v>105</v>
      </c>
      <c r="B41" s="34">
        <v>45771</v>
      </c>
      <c r="C41" s="57">
        <v>260962</v>
      </c>
      <c r="D41" s="21" t="s">
        <v>53</v>
      </c>
      <c r="E41" s="19" t="s">
        <v>22</v>
      </c>
      <c r="F41" s="55">
        <v>420.8</v>
      </c>
      <c r="G41" s="6" t="s">
        <v>72</v>
      </c>
    </row>
    <row r="42" spans="1:7" s="3" customFormat="1" ht="23.25" customHeight="1" x14ac:dyDescent="0.25">
      <c r="A42" s="33" t="s">
        <v>106</v>
      </c>
      <c r="B42" s="34">
        <v>45771</v>
      </c>
      <c r="C42" s="52">
        <v>260963</v>
      </c>
      <c r="D42" s="21" t="s">
        <v>54</v>
      </c>
      <c r="E42" s="19" t="s">
        <v>22</v>
      </c>
      <c r="F42" s="64">
        <v>365</v>
      </c>
      <c r="G42" s="6" t="s">
        <v>88</v>
      </c>
    </row>
    <row r="43" spans="1:7" s="3" customFormat="1" ht="23.25" customHeight="1" x14ac:dyDescent="0.25">
      <c r="A43" s="33" t="s">
        <v>107</v>
      </c>
      <c r="B43" s="34">
        <v>45771</v>
      </c>
      <c r="C43" s="53">
        <v>28</v>
      </c>
      <c r="D43" s="21" t="s">
        <v>130</v>
      </c>
      <c r="E43" s="19" t="s">
        <v>22</v>
      </c>
      <c r="F43" s="22">
        <v>1440</v>
      </c>
      <c r="G43" s="6" t="s">
        <v>73</v>
      </c>
    </row>
    <row r="44" spans="1:7" s="3" customFormat="1" ht="23.25" customHeight="1" x14ac:dyDescent="0.25">
      <c r="A44" s="33" t="s">
        <v>108</v>
      </c>
      <c r="B44" s="34">
        <v>45772</v>
      </c>
      <c r="C44" s="52">
        <v>70250</v>
      </c>
      <c r="D44" s="21" t="s">
        <v>176</v>
      </c>
      <c r="E44" s="19" t="s">
        <v>83</v>
      </c>
      <c r="F44" s="54">
        <v>373.4</v>
      </c>
      <c r="G44" s="6" t="s">
        <v>73</v>
      </c>
    </row>
    <row r="45" spans="1:7" s="3" customFormat="1" ht="23.25" customHeight="1" x14ac:dyDescent="0.25">
      <c r="A45" s="33" t="s">
        <v>109</v>
      </c>
      <c r="B45" s="34">
        <v>45776</v>
      </c>
      <c r="C45" s="52">
        <v>4786</v>
      </c>
      <c r="D45" s="21" t="s">
        <v>77</v>
      </c>
      <c r="E45" s="19" t="s">
        <v>22</v>
      </c>
      <c r="F45" s="54">
        <v>1376</v>
      </c>
      <c r="G45" s="6" t="s">
        <v>73</v>
      </c>
    </row>
    <row r="46" spans="1:7" s="3" customFormat="1" ht="23.25" customHeight="1" x14ac:dyDescent="0.25">
      <c r="A46" s="33" t="s">
        <v>110</v>
      </c>
      <c r="B46" s="34">
        <v>45777</v>
      </c>
      <c r="C46" s="57" t="s">
        <v>177</v>
      </c>
      <c r="D46" s="21" t="s">
        <v>69</v>
      </c>
      <c r="E46" s="20" t="s">
        <v>64</v>
      </c>
      <c r="F46" s="37">
        <v>2742.36</v>
      </c>
      <c r="G46" s="6" t="s">
        <v>73</v>
      </c>
    </row>
    <row r="47" spans="1:7" s="3" customFormat="1" ht="11.25" customHeight="1" x14ac:dyDescent="0.25">
      <c r="A47" s="33" t="s">
        <v>111</v>
      </c>
      <c r="B47" s="38">
        <v>45777</v>
      </c>
      <c r="C47" s="52" t="s">
        <v>63</v>
      </c>
      <c r="D47" s="17" t="s">
        <v>65</v>
      </c>
      <c r="E47" s="19" t="s">
        <v>64</v>
      </c>
      <c r="F47" s="22">
        <v>1729.99</v>
      </c>
      <c r="G47" s="6"/>
    </row>
    <row r="48" spans="1:7" s="3" customFormat="1" ht="12" customHeight="1" x14ac:dyDescent="0.25">
      <c r="A48" s="33" t="s">
        <v>112</v>
      </c>
      <c r="B48" s="38">
        <v>45777</v>
      </c>
      <c r="C48" s="52" t="s">
        <v>63</v>
      </c>
      <c r="D48" s="17" t="s">
        <v>76</v>
      </c>
      <c r="E48" s="19" t="s">
        <v>64</v>
      </c>
      <c r="F48" s="22">
        <v>1875.8</v>
      </c>
      <c r="G48" s="6"/>
    </row>
    <row r="49" spans="1:7" s="3" customFormat="1" ht="13.5" customHeight="1" x14ac:dyDescent="0.25">
      <c r="A49" s="33" t="s">
        <v>113</v>
      </c>
      <c r="B49" s="38">
        <v>45777</v>
      </c>
      <c r="C49" s="58" t="s">
        <v>25</v>
      </c>
      <c r="D49" s="21" t="s">
        <v>58</v>
      </c>
      <c r="E49" s="20" t="s">
        <v>31</v>
      </c>
      <c r="F49" s="22">
        <v>3429.78</v>
      </c>
      <c r="G49" s="6"/>
    </row>
    <row r="50" spans="1:7" s="3" customFormat="1" ht="13.5" customHeight="1" x14ac:dyDescent="0.25">
      <c r="A50" s="33" t="s">
        <v>114</v>
      </c>
      <c r="B50" s="38">
        <v>45777</v>
      </c>
      <c r="C50" s="58" t="s">
        <v>25</v>
      </c>
      <c r="D50" s="21" t="s">
        <v>59</v>
      </c>
      <c r="E50" s="20" t="s">
        <v>31</v>
      </c>
      <c r="F50" s="22">
        <v>4347.59</v>
      </c>
      <c r="G50" s="6"/>
    </row>
    <row r="51" spans="1:7" s="3" customFormat="1" ht="13.5" customHeight="1" x14ac:dyDescent="0.25">
      <c r="A51" s="33" t="s">
        <v>115</v>
      </c>
      <c r="B51" s="38">
        <v>45777</v>
      </c>
      <c r="C51" s="58" t="s">
        <v>25</v>
      </c>
      <c r="D51" s="21" t="s">
        <v>24</v>
      </c>
      <c r="E51" s="20" t="s">
        <v>31</v>
      </c>
      <c r="F51" s="24">
        <v>0</v>
      </c>
      <c r="G51" s="6"/>
    </row>
    <row r="52" spans="1:7" s="3" customFormat="1" ht="15" customHeight="1" x14ac:dyDescent="0.25">
      <c r="A52" s="33" t="s">
        <v>50</v>
      </c>
      <c r="B52" s="38">
        <v>45777</v>
      </c>
      <c r="C52" s="58" t="s">
        <v>63</v>
      </c>
      <c r="D52" s="21" t="s">
        <v>66</v>
      </c>
      <c r="E52" s="20" t="s">
        <v>64</v>
      </c>
      <c r="F52" s="22">
        <v>1478.86</v>
      </c>
      <c r="G52" s="6"/>
    </row>
    <row r="53" spans="1:7" s="3" customFormat="1" ht="15" customHeight="1" x14ac:dyDescent="0.25">
      <c r="A53" s="33" t="s">
        <v>116</v>
      </c>
      <c r="B53" s="38">
        <v>45777</v>
      </c>
      <c r="C53" s="58" t="s">
        <v>63</v>
      </c>
      <c r="D53" s="21" t="s">
        <v>145</v>
      </c>
      <c r="E53" s="20" t="s">
        <v>64</v>
      </c>
      <c r="F53" s="22">
        <v>1875.8</v>
      </c>
      <c r="G53" s="6"/>
    </row>
    <row r="54" spans="1:7" s="3" customFormat="1" ht="12.75" customHeight="1" x14ac:dyDescent="0.25">
      <c r="A54" s="33" t="s">
        <v>117</v>
      </c>
      <c r="B54" s="38">
        <v>45777</v>
      </c>
      <c r="C54" s="58" t="s">
        <v>63</v>
      </c>
      <c r="D54" s="21" t="s">
        <v>80</v>
      </c>
      <c r="E54" s="20" t="s">
        <v>64</v>
      </c>
      <c r="F54" s="22">
        <v>1875.8</v>
      </c>
      <c r="G54" s="6"/>
    </row>
    <row r="55" spans="1:7" s="3" customFormat="1" ht="12.75" customHeight="1" x14ac:dyDescent="0.25">
      <c r="A55" s="33" t="s">
        <v>118</v>
      </c>
      <c r="B55" s="38">
        <v>45777</v>
      </c>
      <c r="C55" s="58" t="s">
        <v>63</v>
      </c>
      <c r="D55" s="21" t="s">
        <v>90</v>
      </c>
      <c r="E55" s="20" t="s">
        <v>64</v>
      </c>
      <c r="F55" s="22">
        <v>1694.61</v>
      </c>
      <c r="G55" s="6"/>
    </row>
    <row r="56" spans="1:7" s="3" customFormat="1" ht="15.75" customHeight="1" x14ac:dyDescent="0.25">
      <c r="A56" s="33" t="s">
        <v>119</v>
      </c>
      <c r="B56" s="38">
        <v>45777</v>
      </c>
      <c r="C56" s="58" t="s">
        <v>63</v>
      </c>
      <c r="D56" s="21" t="s">
        <v>67</v>
      </c>
      <c r="E56" s="20" t="s">
        <v>64</v>
      </c>
      <c r="F56" s="22">
        <v>2501.09</v>
      </c>
      <c r="G56" s="6"/>
    </row>
    <row r="57" spans="1:7" s="3" customFormat="1" ht="12" customHeight="1" x14ac:dyDescent="0.25">
      <c r="A57" s="33" t="s">
        <v>120</v>
      </c>
      <c r="B57" s="38">
        <v>45777</v>
      </c>
      <c r="C57" s="58" t="s">
        <v>63</v>
      </c>
      <c r="D57" s="21" t="s">
        <v>175</v>
      </c>
      <c r="E57" s="20" t="s">
        <v>64</v>
      </c>
      <c r="F57" s="22">
        <v>1660.01</v>
      </c>
      <c r="G57" s="6"/>
    </row>
    <row r="58" spans="1:7" s="3" customFormat="1" ht="12" customHeight="1" x14ac:dyDescent="0.25">
      <c r="A58" s="33" t="s">
        <v>121</v>
      </c>
      <c r="B58" s="38">
        <v>45777</v>
      </c>
      <c r="C58" s="58" t="s">
        <v>63</v>
      </c>
      <c r="D58" s="21" t="s">
        <v>69</v>
      </c>
      <c r="E58" s="20" t="s">
        <v>64</v>
      </c>
      <c r="F58" s="22">
        <v>2075.0100000000002</v>
      </c>
      <c r="G58" s="6"/>
    </row>
    <row r="59" spans="1:7" s="3" customFormat="1" ht="15" customHeight="1" x14ac:dyDescent="0.25">
      <c r="A59" s="33" t="s">
        <v>134</v>
      </c>
      <c r="B59" s="38">
        <v>45777</v>
      </c>
      <c r="C59" s="59" t="s">
        <v>75</v>
      </c>
      <c r="D59" s="18" t="s">
        <v>27</v>
      </c>
      <c r="E59" s="20" t="s">
        <v>28</v>
      </c>
      <c r="F59" s="22">
        <v>10242.73</v>
      </c>
      <c r="G59" s="6"/>
    </row>
    <row r="60" spans="1:7" s="3" customFormat="1" ht="13.5" customHeight="1" x14ac:dyDescent="0.25">
      <c r="A60" s="33" t="s">
        <v>135</v>
      </c>
      <c r="B60" s="38">
        <v>45777</v>
      </c>
      <c r="C60" s="59" t="s">
        <v>37</v>
      </c>
      <c r="D60" s="18" t="s">
        <v>27</v>
      </c>
      <c r="E60" s="20" t="s">
        <v>28</v>
      </c>
      <c r="F60" s="22">
        <v>589.70000000000005</v>
      </c>
      <c r="G60" s="6"/>
    </row>
    <row r="61" spans="1:7" s="3" customFormat="1" ht="14.25" customHeight="1" x14ac:dyDescent="0.25">
      <c r="A61" s="33" t="s">
        <v>136</v>
      </c>
      <c r="B61" s="38">
        <v>45777</v>
      </c>
      <c r="C61" s="59" t="s">
        <v>26</v>
      </c>
      <c r="D61" s="18" t="s">
        <v>27</v>
      </c>
      <c r="E61" s="20" t="s">
        <v>28</v>
      </c>
      <c r="F61" s="22">
        <v>289.43</v>
      </c>
      <c r="G61" s="6"/>
    </row>
    <row r="62" spans="1:7" s="3" customFormat="1" ht="12" customHeight="1" x14ac:dyDescent="0.25">
      <c r="A62" s="33" t="s">
        <v>137</v>
      </c>
      <c r="B62" s="38">
        <v>45777</v>
      </c>
      <c r="C62" s="59" t="s">
        <v>29</v>
      </c>
      <c r="D62" s="18" t="s">
        <v>30</v>
      </c>
      <c r="E62" s="20" t="s">
        <v>28</v>
      </c>
      <c r="F62" s="22">
        <v>2256.4699999999998</v>
      </c>
      <c r="G62" s="6"/>
    </row>
    <row r="63" spans="1:7" s="3" customFormat="1" ht="13.5" customHeight="1" x14ac:dyDescent="0.25">
      <c r="A63" s="33" t="s">
        <v>138</v>
      </c>
      <c r="B63" s="38">
        <v>45777</v>
      </c>
      <c r="C63" s="58" t="s">
        <v>78</v>
      </c>
      <c r="D63" s="18" t="s">
        <v>81</v>
      </c>
      <c r="E63" s="20" t="s">
        <v>28</v>
      </c>
      <c r="F63" s="22">
        <v>262.97000000000003</v>
      </c>
      <c r="G63" s="6"/>
    </row>
    <row r="64" spans="1:7" s="3" customFormat="1" ht="21" customHeight="1" x14ac:dyDescent="0.25">
      <c r="A64" s="33" t="s">
        <v>159</v>
      </c>
      <c r="B64" s="38">
        <v>45777</v>
      </c>
      <c r="C64" s="58" t="s">
        <v>78</v>
      </c>
      <c r="D64" s="21" t="s">
        <v>60</v>
      </c>
      <c r="E64" s="19" t="s">
        <v>28</v>
      </c>
      <c r="F64" s="22">
        <v>178.2</v>
      </c>
      <c r="G64" s="6"/>
    </row>
    <row r="65" spans="1:9" s="3" customFormat="1" ht="18.75" customHeight="1" x14ac:dyDescent="0.25">
      <c r="A65" s="33" t="s">
        <v>162</v>
      </c>
      <c r="B65" s="38">
        <v>45752</v>
      </c>
      <c r="C65" s="58" t="s">
        <v>96</v>
      </c>
      <c r="D65" s="18" t="s">
        <v>160</v>
      </c>
      <c r="E65" s="20" t="s">
        <v>161</v>
      </c>
      <c r="F65" s="22">
        <v>74.760000000000005</v>
      </c>
      <c r="G65" s="6" t="s">
        <v>88</v>
      </c>
    </row>
    <row r="66" spans="1:9" s="3" customFormat="1" ht="27" customHeight="1" x14ac:dyDescent="0.25">
      <c r="A66" s="33" t="s">
        <v>163</v>
      </c>
      <c r="B66" s="38">
        <v>45752</v>
      </c>
      <c r="C66" s="58" t="s">
        <v>96</v>
      </c>
      <c r="D66" s="18" t="s">
        <v>160</v>
      </c>
      <c r="E66" s="20" t="s">
        <v>161</v>
      </c>
      <c r="F66" s="66">
        <v>153.16</v>
      </c>
      <c r="G66" s="6" t="s">
        <v>88</v>
      </c>
    </row>
    <row r="67" spans="1:9" s="3" customFormat="1" ht="12.75" customHeight="1" x14ac:dyDescent="0.25">
      <c r="A67" s="121" t="s">
        <v>158</v>
      </c>
      <c r="B67" s="121"/>
      <c r="C67" s="121"/>
      <c r="D67" s="121"/>
      <c r="E67" s="121"/>
      <c r="F67" s="25">
        <f>SUM(F24:F66)</f>
        <v>76806.78</v>
      </c>
      <c r="G67" s="6"/>
    </row>
    <row r="68" spans="1:9" s="3" customFormat="1" ht="12.75" customHeight="1" x14ac:dyDescent="0.25">
      <c r="A68" s="121" t="s">
        <v>7</v>
      </c>
      <c r="B68" s="121"/>
      <c r="C68" s="121"/>
      <c r="D68" s="121"/>
      <c r="E68" s="121"/>
      <c r="F68" s="26"/>
      <c r="G68" s="6"/>
    </row>
    <row r="69" spans="1:9" s="3" customFormat="1" ht="15" customHeight="1" x14ac:dyDescent="0.25">
      <c r="A69" s="116" t="s">
        <v>8</v>
      </c>
      <c r="B69" s="116"/>
      <c r="C69" s="116"/>
      <c r="D69" s="116"/>
      <c r="E69" s="117"/>
      <c r="F69" s="27">
        <f>SUM(F26,F27,F46:F64)</f>
        <v>48079.659999999996</v>
      </c>
      <c r="G69" s="8"/>
      <c r="H69" s="9"/>
      <c r="I69" s="5"/>
    </row>
    <row r="70" spans="1:9" s="3" customFormat="1" ht="15" customHeight="1" x14ac:dyDescent="0.25">
      <c r="A70" s="116" t="s">
        <v>9</v>
      </c>
      <c r="B70" s="116"/>
      <c r="C70" s="116"/>
      <c r="D70" s="116"/>
      <c r="E70" s="117"/>
      <c r="F70" s="27">
        <f>SUM(F24,F25,F28,F31,F34,F44)</f>
        <v>2374.79</v>
      </c>
      <c r="G70" s="8"/>
      <c r="H70" s="9"/>
      <c r="I70" s="4"/>
    </row>
    <row r="71" spans="1:9" s="3" customFormat="1" ht="15" customHeight="1" x14ac:dyDescent="0.25">
      <c r="A71" s="116" t="s">
        <v>10</v>
      </c>
      <c r="B71" s="116"/>
      <c r="C71" s="116"/>
      <c r="D71" s="116"/>
      <c r="E71" s="117"/>
      <c r="F71" s="27">
        <f>SUM(F29:F30,F32:F33,F35:F43,F45,F65:F66)</f>
        <v>26352.329999999998</v>
      </c>
      <c r="G71" s="8"/>
      <c r="H71" s="9"/>
      <c r="I71" s="5"/>
    </row>
    <row r="72" spans="1:9" s="3" customFormat="1" ht="12.75" customHeight="1" x14ac:dyDescent="0.25">
      <c r="A72" s="121" t="s">
        <v>35</v>
      </c>
      <c r="B72" s="121"/>
      <c r="C72" s="121"/>
      <c r="D72" s="121"/>
      <c r="E72" s="121"/>
      <c r="F72" s="28">
        <f>SUM(F69:F71)</f>
        <v>76806.78</v>
      </c>
      <c r="G72" s="6"/>
      <c r="H72" s="5"/>
      <c r="I72" s="5"/>
    </row>
    <row r="73" spans="1:9" s="3" customFormat="1" ht="13.5" customHeight="1" x14ac:dyDescent="0.25">
      <c r="A73" s="114" t="s">
        <v>164</v>
      </c>
      <c r="B73" s="114"/>
      <c r="C73" s="114"/>
      <c r="D73" s="114"/>
      <c r="E73" s="29"/>
      <c r="F73" s="11"/>
      <c r="G73" s="6"/>
    </row>
    <row r="74" spans="1:9" s="3" customFormat="1" ht="12.75" customHeight="1" x14ac:dyDescent="0.25">
      <c r="A74" s="114" t="s">
        <v>189</v>
      </c>
      <c r="B74" s="114"/>
      <c r="C74" s="114"/>
      <c r="D74" s="114"/>
      <c r="E74" s="30"/>
      <c r="F74" s="31"/>
      <c r="G74" s="6"/>
    </row>
    <row r="75" spans="1:9" s="3" customFormat="1" ht="30" customHeight="1" x14ac:dyDescent="0.25">
      <c r="A75" s="124" t="s">
        <v>19</v>
      </c>
      <c r="B75" s="124"/>
      <c r="C75" s="124"/>
      <c r="D75" s="124"/>
      <c r="E75" s="124"/>
      <c r="F75" s="124"/>
      <c r="G75" s="6"/>
    </row>
    <row r="76" spans="1:9" s="3" customFormat="1" ht="21" customHeight="1" x14ac:dyDescent="0.25">
      <c r="A76" s="125" t="s">
        <v>178</v>
      </c>
      <c r="B76" s="126"/>
      <c r="C76" s="126"/>
      <c r="D76" s="126"/>
      <c r="E76" s="126"/>
      <c r="F76" s="126"/>
      <c r="G76" s="6"/>
    </row>
    <row r="77" spans="1:9" s="3" customFormat="1" ht="21" customHeight="1" x14ac:dyDescent="0.25">
      <c r="A77" s="45"/>
      <c r="B77" s="46"/>
      <c r="C77" s="46"/>
      <c r="D77" s="46"/>
      <c r="E77" s="46"/>
      <c r="F77" s="46"/>
      <c r="G77" s="6"/>
    </row>
    <row r="78" spans="1:9" s="3" customFormat="1" ht="14.25" customHeight="1" x14ac:dyDescent="0.2">
      <c r="A78" s="127" t="s">
        <v>92</v>
      </c>
      <c r="B78" s="127"/>
      <c r="C78" s="127"/>
      <c r="D78" s="127"/>
      <c r="E78" s="127"/>
      <c r="F78" s="127"/>
      <c r="G78" s="6"/>
    </row>
    <row r="79" spans="1:9" s="3" customFormat="1" ht="15.75" customHeight="1" x14ac:dyDescent="0.25">
      <c r="A79" s="122" t="s">
        <v>87</v>
      </c>
      <c r="B79" s="122"/>
      <c r="C79" s="122"/>
      <c r="D79" s="122"/>
      <c r="E79" s="122"/>
      <c r="F79" s="122"/>
      <c r="G79" s="6"/>
    </row>
    <row r="80" spans="1:9" s="3" customFormat="1" ht="15.75" customHeight="1" x14ac:dyDescent="0.25">
      <c r="A80" s="123" t="s">
        <v>20</v>
      </c>
      <c r="B80" s="123"/>
      <c r="C80" s="123"/>
      <c r="D80" s="123"/>
      <c r="E80" s="123"/>
      <c r="F80" s="123"/>
      <c r="G80" s="6"/>
    </row>
    <row r="81" spans="1:7" s="3" customFormat="1" ht="15.75" x14ac:dyDescent="0.25">
      <c r="A81" s="10"/>
      <c r="B81" s="11"/>
      <c r="C81" s="12"/>
      <c r="D81" s="32"/>
      <c r="E81" s="12"/>
      <c r="F81" s="10"/>
      <c r="G81" s="6"/>
    </row>
    <row r="82" spans="1:7" s="2" customFormat="1" x14ac:dyDescent="0.25">
      <c r="A82" s="10"/>
      <c r="B82" s="11"/>
      <c r="C82" s="12"/>
      <c r="D82" s="32"/>
      <c r="E82" s="12"/>
      <c r="F82" s="10"/>
      <c r="G82" s="7"/>
    </row>
    <row r="83" spans="1:7" s="2" customFormat="1" x14ac:dyDescent="0.25">
      <c r="A83" s="10"/>
      <c r="B83" s="11"/>
      <c r="C83" s="12"/>
      <c r="D83" s="32"/>
      <c r="E83" s="12"/>
      <c r="F83" s="10"/>
      <c r="G83" s="7"/>
    </row>
  </sheetData>
  <sortState xmlns:xlrd2="http://schemas.microsoft.com/office/spreadsheetml/2017/richdata2" ref="B43:G54">
    <sortCondition ref="B43:B54"/>
  </sortState>
  <mergeCells count="39">
    <mergeCell ref="A18:D18"/>
    <mergeCell ref="A79:F79"/>
    <mergeCell ref="A80:F80"/>
    <mergeCell ref="A72:E72"/>
    <mergeCell ref="A73:D73"/>
    <mergeCell ref="A74:D74"/>
    <mergeCell ref="A75:F75"/>
    <mergeCell ref="A76:F76"/>
    <mergeCell ref="A78:F78"/>
    <mergeCell ref="A71:E71"/>
    <mergeCell ref="A19:D19"/>
    <mergeCell ref="E19:F19"/>
    <mergeCell ref="A20:D20"/>
    <mergeCell ref="E20:F20"/>
    <mergeCell ref="A21:D21"/>
    <mergeCell ref="E21:F21"/>
    <mergeCell ref="A22:F22"/>
    <mergeCell ref="A67:E67"/>
    <mergeCell ref="A68:E68"/>
    <mergeCell ref="A69:E69"/>
    <mergeCell ref="A70:E70"/>
    <mergeCell ref="A13:F13"/>
    <mergeCell ref="A14:F14"/>
    <mergeCell ref="A15:F15"/>
    <mergeCell ref="A16:F16"/>
    <mergeCell ref="A17:D17"/>
    <mergeCell ref="E17:F17"/>
    <mergeCell ref="A12:F12"/>
    <mergeCell ref="D1:E1"/>
    <mergeCell ref="D2:E2"/>
    <mergeCell ref="D3:E3"/>
    <mergeCell ref="D4:E4"/>
    <mergeCell ref="A5:F5"/>
    <mergeCell ref="A6:F6"/>
    <mergeCell ref="A7:F7"/>
    <mergeCell ref="A8:F8"/>
    <mergeCell ref="A9:F9"/>
    <mergeCell ref="A10:F10"/>
    <mergeCell ref="A11:F1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7" shapeId="111617" r:id="rId4">
          <objectPr defaultSize="0" autoPict="0" r:id="rId5">
            <anchor moveWithCells="1" sizeWithCells="1">
              <from>
                <xdr:col>1</xdr:col>
                <xdr:colOff>28575</xdr:colOff>
                <xdr:row>0</xdr:row>
                <xdr:rowOff>0</xdr:rowOff>
              </from>
              <to>
                <xdr:col>3</xdr:col>
                <xdr:colOff>85725</xdr:colOff>
                <xdr:row>3</xdr:row>
                <xdr:rowOff>171450</xdr:rowOff>
              </to>
            </anchor>
          </objectPr>
        </oleObject>
      </mc:Choice>
      <mc:Fallback>
        <oleObject progId="CorelDraw.Graphic.17" shapeId="11161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0"/>
  <sheetViews>
    <sheetView topLeftCell="A54" zoomScale="136" zoomScaleNormal="136" workbookViewId="0">
      <selection activeCell="I41" sqref="I41"/>
    </sheetView>
  </sheetViews>
  <sheetFormatPr defaultRowHeight="15" x14ac:dyDescent="0.25"/>
  <cols>
    <col min="1" max="1" width="2.85546875" style="10" bestFit="1" customWidth="1"/>
    <col min="2" max="2" width="9" style="11" customWidth="1"/>
    <col min="3" max="3" width="14.85546875" style="12" customWidth="1"/>
    <col min="4" max="4" width="32.7109375" style="32" customWidth="1"/>
    <col min="5" max="5" width="17.7109375" style="12" customWidth="1"/>
    <col min="6" max="6" width="13.85546875" style="10" bestFit="1" customWidth="1"/>
    <col min="7" max="7" width="19.7109375" style="6" bestFit="1" customWidth="1"/>
    <col min="8" max="8" width="10.140625" style="1" bestFit="1" customWidth="1"/>
    <col min="9" max="16384" width="9.140625" style="1"/>
  </cols>
  <sheetData>
    <row r="1" spans="1:8" x14ac:dyDescent="0.25">
      <c r="D1" s="110" t="s">
        <v>11</v>
      </c>
      <c r="E1" s="110"/>
      <c r="F1" s="13"/>
    </row>
    <row r="2" spans="1:8" x14ac:dyDescent="0.25">
      <c r="D2" s="110" t="s">
        <v>12</v>
      </c>
      <c r="E2" s="110"/>
      <c r="F2" s="13"/>
    </row>
    <row r="3" spans="1:8" x14ac:dyDescent="0.25">
      <c r="D3" s="111" t="s">
        <v>51</v>
      </c>
      <c r="E3" s="111"/>
    </row>
    <row r="4" spans="1:8" x14ac:dyDescent="0.25">
      <c r="D4" s="111" t="s">
        <v>52</v>
      </c>
      <c r="E4" s="111"/>
    </row>
    <row r="5" spans="1:8" s="3" customFormat="1" ht="15.75" x14ac:dyDescent="0.25">
      <c r="A5" s="110" t="s">
        <v>0</v>
      </c>
      <c r="B5" s="110"/>
      <c r="C5" s="110"/>
      <c r="D5" s="110"/>
      <c r="E5" s="110"/>
      <c r="F5" s="110"/>
      <c r="G5" s="6"/>
    </row>
    <row r="6" spans="1:8" s="3" customFormat="1" ht="15.75" x14ac:dyDescent="0.25">
      <c r="A6" s="110" t="s">
        <v>1</v>
      </c>
      <c r="B6" s="110"/>
      <c r="C6" s="110"/>
      <c r="D6" s="110"/>
      <c r="E6" s="110"/>
      <c r="F6" s="110"/>
      <c r="G6" s="6"/>
    </row>
    <row r="7" spans="1:8" s="3" customFormat="1" ht="15.75" x14ac:dyDescent="0.25">
      <c r="A7" s="112" t="s">
        <v>13</v>
      </c>
      <c r="B7" s="112"/>
      <c r="C7" s="112"/>
      <c r="D7" s="112"/>
      <c r="E7" s="112"/>
      <c r="F7" s="112"/>
      <c r="G7" s="6"/>
    </row>
    <row r="8" spans="1:8" s="3" customFormat="1" ht="15.75" x14ac:dyDescent="0.25">
      <c r="A8" s="112" t="s">
        <v>14</v>
      </c>
      <c r="B8" s="112"/>
      <c r="C8" s="112"/>
      <c r="D8" s="112"/>
      <c r="E8" s="112"/>
      <c r="F8" s="112"/>
      <c r="G8" s="6"/>
      <c r="H8" s="6"/>
    </row>
    <row r="9" spans="1:8" s="3" customFormat="1" ht="15.75" x14ac:dyDescent="0.25">
      <c r="A9" s="112" t="s">
        <v>15</v>
      </c>
      <c r="B9" s="112"/>
      <c r="C9" s="112"/>
      <c r="D9" s="112"/>
      <c r="E9" s="112"/>
      <c r="F9" s="112"/>
      <c r="G9" s="6"/>
      <c r="H9" s="6"/>
    </row>
    <row r="10" spans="1:8" s="3" customFormat="1" ht="15.75" x14ac:dyDescent="0.25">
      <c r="A10" s="112" t="s">
        <v>166</v>
      </c>
      <c r="B10" s="112"/>
      <c r="C10" s="112"/>
      <c r="D10" s="112"/>
      <c r="E10" s="112"/>
      <c r="F10" s="112"/>
      <c r="G10" s="6"/>
      <c r="H10" s="6"/>
    </row>
    <row r="11" spans="1:8" s="3" customFormat="1" ht="15.75" customHeight="1" x14ac:dyDescent="0.25">
      <c r="A11" s="109" t="s">
        <v>85</v>
      </c>
      <c r="B11" s="109"/>
      <c r="C11" s="109"/>
      <c r="D11" s="109"/>
      <c r="E11" s="109"/>
      <c r="F11" s="109"/>
      <c r="G11" s="6"/>
      <c r="H11" s="6"/>
    </row>
    <row r="12" spans="1:8" s="3" customFormat="1" ht="15.75" customHeight="1" x14ac:dyDescent="0.25">
      <c r="A12" s="109" t="s">
        <v>86</v>
      </c>
      <c r="B12" s="109"/>
      <c r="C12" s="109"/>
      <c r="D12" s="109"/>
      <c r="E12" s="109"/>
      <c r="F12" s="109"/>
      <c r="G12" s="6"/>
      <c r="H12" s="6"/>
    </row>
    <row r="13" spans="1:8" s="3" customFormat="1" ht="15.75" customHeight="1" x14ac:dyDescent="0.25">
      <c r="A13" s="113" t="s">
        <v>74</v>
      </c>
      <c r="B13" s="113"/>
      <c r="C13" s="113"/>
      <c r="D13" s="113"/>
      <c r="E13" s="113"/>
      <c r="F13" s="113"/>
      <c r="G13" s="6"/>
      <c r="H13" s="6"/>
    </row>
    <row r="14" spans="1:8" s="3" customFormat="1" ht="15.75" customHeight="1" x14ac:dyDescent="0.25">
      <c r="A14" s="109" t="s">
        <v>56</v>
      </c>
      <c r="B14" s="109"/>
      <c r="C14" s="109"/>
      <c r="D14" s="109"/>
      <c r="E14" s="109"/>
      <c r="F14" s="109"/>
      <c r="G14" s="6"/>
      <c r="H14" s="6"/>
    </row>
    <row r="15" spans="1:8" s="3" customFormat="1" ht="15.75" customHeight="1" x14ac:dyDescent="0.25">
      <c r="A15" s="109" t="s">
        <v>38</v>
      </c>
      <c r="B15" s="109"/>
      <c r="C15" s="109"/>
      <c r="D15" s="109"/>
      <c r="E15" s="109"/>
      <c r="F15" s="109"/>
      <c r="G15" s="6"/>
      <c r="H15" s="6"/>
    </row>
    <row r="16" spans="1:8" s="3" customFormat="1" ht="15.75" customHeight="1" x14ac:dyDescent="0.25">
      <c r="A16" s="114" t="s">
        <v>181</v>
      </c>
      <c r="B16" s="114"/>
      <c r="C16" s="114"/>
      <c r="D16" s="114"/>
      <c r="E16" s="114"/>
      <c r="F16" s="114"/>
      <c r="G16" s="6"/>
      <c r="H16" s="6"/>
    </row>
    <row r="17" spans="1:8" s="3" customFormat="1" ht="13.5" customHeight="1" x14ac:dyDescent="0.25">
      <c r="A17" s="112" t="s">
        <v>202</v>
      </c>
      <c r="B17" s="112"/>
      <c r="C17" s="112"/>
      <c r="D17" s="112"/>
      <c r="E17" s="134">
        <v>77355.48</v>
      </c>
      <c r="F17" s="134"/>
      <c r="G17" s="6"/>
      <c r="H17" s="6"/>
    </row>
    <row r="18" spans="1:8" s="3" customFormat="1" ht="13.5" customHeight="1" x14ac:dyDescent="0.25">
      <c r="A18" s="112" t="s">
        <v>203</v>
      </c>
      <c r="B18" s="112"/>
      <c r="C18" s="112"/>
      <c r="D18" s="112"/>
      <c r="E18" s="138">
        <v>13100.49</v>
      </c>
      <c r="F18" s="138"/>
      <c r="G18" s="6"/>
      <c r="H18" s="6"/>
    </row>
    <row r="19" spans="1:8" s="3" customFormat="1" ht="12.75" customHeight="1" x14ac:dyDescent="0.25">
      <c r="A19" s="112" t="s">
        <v>204</v>
      </c>
      <c r="B19" s="112"/>
      <c r="C19" s="112"/>
      <c r="D19" s="112"/>
      <c r="E19" s="135">
        <v>11013.49</v>
      </c>
      <c r="F19" s="135"/>
      <c r="G19" s="6"/>
      <c r="H19" s="6"/>
    </row>
    <row r="20" spans="1:8" s="3" customFormat="1" ht="12.75" customHeight="1" x14ac:dyDescent="0.25">
      <c r="A20" s="112" t="s">
        <v>154</v>
      </c>
      <c r="B20" s="112"/>
      <c r="C20" s="112"/>
      <c r="D20" s="112"/>
      <c r="E20" s="136">
        <v>1343.15</v>
      </c>
      <c r="F20" s="136"/>
      <c r="G20" s="6"/>
      <c r="H20" s="6"/>
    </row>
    <row r="21" spans="1:8" s="3" customFormat="1" ht="12.75" customHeight="1" x14ac:dyDescent="0.25">
      <c r="A21" s="112" t="s">
        <v>21</v>
      </c>
      <c r="B21" s="112"/>
      <c r="C21" s="112"/>
      <c r="D21" s="112"/>
      <c r="E21" s="136">
        <f>SUM(E17:F20)</f>
        <v>102812.61</v>
      </c>
      <c r="F21" s="136"/>
      <c r="G21" s="6"/>
      <c r="H21" s="6"/>
    </row>
    <row r="22" spans="1:8" s="3" customFormat="1" ht="21" customHeight="1" x14ac:dyDescent="0.25">
      <c r="A22" s="120" t="s">
        <v>16</v>
      </c>
      <c r="B22" s="120"/>
      <c r="C22" s="120"/>
      <c r="D22" s="120"/>
      <c r="E22" s="120"/>
      <c r="F22" s="120"/>
      <c r="G22" s="6"/>
      <c r="H22" s="6"/>
    </row>
    <row r="23" spans="1:8" s="3" customFormat="1" ht="15" customHeight="1" thickBot="1" x14ac:dyDescent="0.3">
      <c r="A23" s="69" t="s">
        <v>17</v>
      </c>
      <c r="B23" s="70" t="s">
        <v>2</v>
      </c>
      <c r="C23" s="71" t="s">
        <v>3</v>
      </c>
      <c r="D23" s="71" t="s">
        <v>4</v>
      </c>
      <c r="E23" s="71" t="s">
        <v>5</v>
      </c>
      <c r="F23" s="70" t="s">
        <v>6</v>
      </c>
      <c r="G23" s="6"/>
    </row>
    <row r="24" spans="1:8" s="3" customFormat="1" ht="15.75" x14ac:dyDescent="0.25">
      <c r="A24" s="72" t="s">
        <v>18</v>
      </c>
      <c r="B24" s="73">
        <v>45783</v>
      </c>
      <c r="C24" s="74">
        <v>141648</v>
      </c>
      <c r="D24" s="75" t="s">
        <v>182</v>
      </c>
      <c r="E24" s="90" t="s">
        <v>23</v>
      </c>
      <c r="F24" s="76">
        <v>100</v>
      </c>
      <c r="G24" s="6" t="s">
        <v>73</v>
      </c>
    </row>
    <row r="25" spans="1:8" s="3" customFormat="1" ht="15.75" x14ac:dyDescent="0.25">
      <c r="A25" s="77" t="s">
        <v>39</v>
      </c>
      <c r="B25" s="34">
        <v>45783</v>
      </c>
      <c r="C25" s="51">
        <v>141646</v>
      </c>
      <c r="D25" s="68" t="s">
        <v>182</v>
      </c>
      <c r="E25" s="91" t="s">
        <v>23</v>
      </c>
      <c r="F25" s="78">
        <v>192</v>
      </c>
      <c r="G25" s="6" t="s">
        <v>73</v>
      </c>
    </row>
    <row r="26" spans="1:8" s="3" customFormat="1" ht="24.75" thickBot="1" x14ac:dyDescent="0.3">
      <c r="A26" s="77" t="s">
        <v>40</v>
      </c>
      <c r="B26" s="34">
        <v>45789</v>
      </c>
      <c r="C26" s="51">
        <v>16432</v>
      </c>
      <c r="D26" s="67" t="s">
        <v>168</v>
      </c>
      <c r="E26" s="92" t="s">
        <v>83</v>
      </c>
      <c r="F26" s="78">
        <v>350</v>
      </c>
      <c r="G26" s="6" t="s">
        <v>73</v>
      </c>
    </row>
    <row r="27" spans="1:8" s="3" customFormat="1" ht="24" x14ac:dyDescent="0.25">
      <c r="A27" s="72" t="s">
        <v>41</v>
      </c>
      <c r="B27" s="34">
        <v>45790</v>
      </c>
      <c r="C27" s="51" t="s">
        <v>183</v>
      </c>
      <c r="D27" s="67" t="s">
        <v>184</v>
      </c>
      <c r="E27" s="92" t="s">
        <v>31</v>
      </c>
      <c r="F27" s="78">
        <v>3113.44</v>
      </c>
      <c r="G27" s="6" t="s">
        <v>73</v>
      </c>
    </row>
    <row r="28" spans="1:8" s="3" customFormat="1" ht="15.75" x14ac:dyDescent="0.25">
      <c r="A28" s="77" t="s">
        <v>42</v>
      </c>
      <c r="B28" s="34">
        <v>45790</v>
      </c>
      <c r="C28" s="51">
        <v>3348</v>
      </c>
      <c r="D28" s="67" t="s">
        <v>185</v>
      </c>
      <c r="E28" s="92" t="s">
        <v>161</v>
      </c>
      <c r="F28" s="78">
        <v>20</v>
      </c>
      <c r="G28" s="6" t="s">
        <v>73</v>
      </c>
    </row>
    <row r="29" spans="1:8" s="3" customFormat="1" ht="16.5" thickBot="1" x14ac:dyDescent="0.3">
      <c r="A29" s="77" t="s">
        <v>43</v>
      </c>
      <c r="B29" s="34">
        <v>45791</v>
      </c>
      <c r="C29" s="51">
        <v>393636</v>
      </c>
      <c r="D29" s="18" t="s">
        <v>33</v>
      </c>
      <c r="E29" s="20" t="s">
        <v>22</v>
      </c>
      <c r="F29" s="78">
        <v>528.84</v>
      </c>
      <c r="G29" s="6" t="s">
        <v>72</v>
      </c>
    </row>
    <row r="30" spans="1:8" s="3" customFormat="1" ht="15.75" x14ac:dyDescent="0.25">
      <c r="A30" s="72" t="s">
        <v>44</v>
      </c>
      <c r="B30" s="34">
        <v>45791</v>
      </c>
      <c r="C30" s="51">
        <v>398703</v>
      </c>
      <c r="D30" s="18" t="s">
        <v>32</v>
      </c>
      <c r="E30" s="20" t="s">
        <v>22</v>
      </c>
      <c r="F30" s="78">
        <v>251.16</v>
      </c>
      <c r="G30" s="6" t="s">
        <v>72</v>
      </c>
    </row>
    <row r="31" spans="1:8" s="3" customFormat="1" ht="15.75" x14ac:dyDescent="0.25">
      <c r="A31" s="77" t="s">
        <v>45</v>
      </c>
      <c r="B31" s="34">
        <v>45791</v>
      </c>
      <c r="C31" s="51">
        <v>242381</v>
      </c>
      <c r="D31" s="18" t="s">
        <v>186</v>
      </c>
      <c r="E31" s="20" t="s">
        <v>83</v>
      </c>
      <c r="F31" s="78">
        <v>56</v>
      </c>
      <c r="G31" s="6" t="s">
        <v>73</v>
      </c>
    </row>
    <row r="32" spans="1:8" s="3" customFormat="1" ht="16.5" thickBot="1" x14ac:dyDescent="0.3">
      <c r="A32" s="77" t="s">
        <v>46</v>
      </c>
      <c r="B32" s="34">
        <v>45791</v>
      </c>
      <c r="C32" s="51">
        <v>5928</v>
      </c>
      <c r="D32" s="18" t="s">
        <v>187</v>
      </c>
      <c r="E32" s="20" t="s">
        <v>161</v>
      </c>
      <c r="F32" s="78">
        <v>175</v>
      </c>
      <c r="G32" s="6" t="s">
        <v>73</v>
      </c>
    </row>
    <row r="33" spans="1:7" s="3" customFormat="1" ht="24" x14ac:dyDescent="0.25">
      <c r="A33" s="72" t="s">
        <v>47</v>
      </c>
      <c r="B33" s="34">
        <v>45791</v>
      </c>
      <c r="C33" s="51">
        <v>75212</v>
      </c>
      <c r="D33" s="67" t="s">
        <v>128</v>
      </c>
      <c r="E33" s="92" t="s">
        <v>83</v>
      </c>
      <c r="F33" s="78">
        <v>79.900000000000006</v>
      </c>
      <c r="G33" s="6" t="s">
        <v>73</v>
      </c>
    </row>
    <row r="34" spans="1:7" s="3" customFormat="1" ht="15.75" x14ac:dyDescent="0.25">
      <c r="A34" s="77" t="s">
        <v>48</v>
      </c>
      <c r="B34" s="34">
        <v>45792</v>
      </c>
      <c r="C34" s="52" t="s">
        <v>62</v>
      </c>
      <c r="D34" s="21" t="s">
        <v>57</v>
      </c>
      <c r="E34" s="19" t="s">
        <v>22</v>
      </c>
      <c r="F34" s="79">
        <v>204.57</v>
      </c>
      <c r="G34" s="6" t="s">
        <v>88</v>
      </c>
    </row>
    <row r="35" spans="1:7" s="3" customFormat="1" ht="24.75" thickBot="1" x14ac:dyDescent="0.3">
      <c r="A35" s="77" t="s">
        <v>70</v>
      </c>
      <c r="B35" s="34">
        <v>45792</v>
      </c>
      <c r="C35" s="57" t="s">
        <v>89</v>
      </c>
      <c r="D35" s="42" t="s">
        <v>131</v>
      </c>
      <c r="E35" s="43" t="s">
        <v>22</v>
      </c>
      <c r="F35" s="80">
        <v>8200</v>
      </c>
      <c r="G35" s="6" t="s">
        <v>73</v>
      </c>
    </row>
    <row r="36" spans="1:7" s="3" customFormat="1" ht="15.75" x14ac:dyDescent="0.25">
      <c r="A36" s="72" t="s">
        <v>71</v>
      </c>
      <c r="B36" s="34">
        <v>45798</v>
      </c>
      <c r="C36" s="51">
        <v>5265</v>
      </c>
      <c r="D36" s="18" t="s">
        <v>61</v>
      </c>
      <c r="E36" s="19" t="s">
        <v>23</v>
      </c>
      <c r="F36" s="78">
        <v>469.29</v>
      </c>
      <c r="G36" s="6" t="s">
        <v>73</v>
      </c>
    </row>
    <row r="37" spans="1:7" s="3" customFormat="1" ht="22.5" x14ac:dyDescent="0.25">
      <c r="A37" s="77" t="s">
        <v>101</v>
      </c>
      <c r="B37" s="34">
        <v>45799</v>
      </c>
      <c r="C37" s="51">
        <v>10163</v>
      </c>
      <c r="D37" s="50" t="s">
        <v>82</v>
      </c>
      <c r="E37" s="19" t="s">
        <v>83</v>
      </c>
      <c r="F37" s="78">
        <v>790</v>
      </c>
      <c r="G37" s="6" t="s">
        <v>73</v>
      </c>
    </row>
    <row r="38" spans="1:7" s="3" customFormat="1" ht="23.25" thickBot="1" x14ac:dyDescent="0.3">
      <c r="A38" s="77" t="s">
        <v>102</v>
      </c>
      <c r="B38" s="34">
        <v>45799</v>
      </c>
      <c r="C38" s="52">
        <v>3509</v>
      </c>
      <c r="D38" s="21" t="s">
        <v>49</v>
      </c>
      <c r="E38" s="19" t="s">
        <v>22</v>
      </c>
      <c r="F38" s="81">
        <v>727</v>
      </c>
      <c r="G38" s="6" t="s">
        <v>73</v>
      </c>
    </row>
    <row r="39" spans="1:7" s="3" customFormat="1" ht="15.75" x14ac:dyDescent="0.25">
      <c r="A39" s="72" t="s">
        <v>103</v>
      </c>
      <c r="B39" s="34">
        <v>45799</v>
      </c>
      <c r="C39" s="57">
        <v>18</v>
      </c>
      <c r="D39" s="42" t="s">
        <v>174</v>
      </c>
      <c r="E39" s="43" t="s">
        <v>22</v>
      </c>
      <c r="F39" s="80">
        <v>1440</v>
      </c>
      <c r="G39" s="6" t="s">
        <v>73</v>
      </c>
    </row>
    <row r="40" spans="1:7" s="3" customFormat="1" ht="22.5" x14ac:dyDescent="0.25">
      <c r="A40" s="77" t="s">
        <v>104</v>
      </c>
      <c r="B40" s="38">
        <v>45799</v>
      </c>
      <c r="C40" s="53">
        <v>277011</v>
      </c>
      <c r="D40" s="21" t="s">
        <v>53</v>
      </c>
      <c r="E40" s="19" t="s">
        <v>22</v>
      </c>
      <c r="F40" s="82">
        <v>4751.6000000000004</v>
      </c>
      <c r="G40" s="6" t="s">
        <v>72</v>
      </c>
    </row>
    <row r="41" spans="1:7" s="3" customFormat="1" ht="23.25" thickBot="1" x14ac:dyDescent="0.3">
      <c r="A41" s="77" t="s">
        <v>105</v>
      </c>
      <c r="B41" s="38">
        <v>45799</v>
      </c>
      <c r="C41" s="53">
        <v>277012</v>
      </c>
      <c r="D41" s="21" t="s">
        <v>54</v>
      </c>
      <c r="E41" s="19" t="s">
        <v>22</v>
      </c>
      <c r="F41" s="82">
        <v>5588.1</v>
      </c>
      <c r="G41" s="6" t="s">
        <v>88</v>
      </c>
    </row>
    <row r="42" spans="1:7" s="3" customFormat="1" ht="15.75" x14ac:dyDescent="0.25">
      <c r="A42" s="72" t="s">
        <v>106</v>
      </c>
      <c r="B42" s="34">
        <v>45800</v>
      </c>
      <c r="C42" s="53">
        <v>31014</v>
      </c>
      <c r="D42" s="17" t="s">
        <v>55</v>
      </c>
      <c r="E42" s="19" t="s">
        <v>23</v>
      </c>
      <c r="F42" s="83">
        <v>454.9</v>
      </c>
      <c r="G42" s="6" t="s">
        <v>73</v>
      </c>
    </row>
    <row r="43" spans="1:7" s="3" customFormat="1" ht="15.75" x14ac:dyDescent="0.25">
      <c r="A43" s="77" t="s">
        <v>107</v>
      </c>
      <c r="B43" s="34">
        <v>45803</v>
      </c>
      <c r="C43" s="53">
        <v>135</v>
      </c>
      <c r="D43" s="17" t="s">
        <v>198</v>
      </c>
      <c r="E43" s="19" t="s">
        <v>22</v>
      </c>
      <c r="F43" s="83">
        <v>1850</v>
      </c>
      <c r="G43" s="6" t="s">
        <v>73</v>
      </c>
    </row>
    <row r="44" spans="1:7" s="3" customFormat="1" ht="16.5" thickBot="1" x14ac:dyDescent="0.3">
      <c r="A44" s="77" t="s">
        <v>108</v>
      </c>
      <c r="B44" s="34">
        <v>45803</v>
      </c>
      <c r="C44" s="53">
        <v>109</v>
      </c>
      <c r="D44" s="17" t="s">
        <v>190</v>
      </c>
      <c r="E44" s="19" t="s">
        <v>23</v>
      </c>
      <c r="F44" s="83">
        <v>500</v>
      </c>
      <c r="G44" s="6" t="s">
        <v>73</v>
      </c>
    </row>
    <row r="45" spans="1:7" s="3" customFormat="1" ht="15.75" x14ac:dyDescent="0.25">
      <c r="A45" s="72" t="s">
        <v>109</v>
      </c>
      <c r="B45" s="34">
        <v>45804</v>
      </c>
      <c r="C45" s="53">
        <v>31</v>
      </c>
      <c r="D45" s="17" t="s">
        <v>199</v>
      </c>
      <c r="E45" s="19" t="s">
        <v>22</v>
      </c>
      <c r="F45" s="83">
        <v>1440</v>
      </c>
      <c r="G45" s="6" t="s">
        <v>73</v>
      </c>
    </row>
    <row r="46" spans="1:7" s="3" customFormat="1" ht="15.75" x14ac:dyDescent="0.25">
      <c r="A46" s="77" t="s">
        <v>110</v>
      </c>
      <c r="B46" s="38">
        <v>45806</v>
      </c>
      <c r="C46" s="53" t="s">
        <v>62</v>
      </c>
      <c r="D46" s="21" t="s">
        <v>127</v>
      </c>
      <c r="E46" s="19" t="s">
        <v>22</v>
      </c>
      <c r="F46" s="82">
        <v>763.76</v>
      </c>
      <c r="G46" s="6" t="s">
        <v>72</v>
      </c>
    </row>
    <row r="47" spans="1:7" s="3" customFormat="1" ht="16.5" thickBot="1" x14ac:dyDescent="0.3">
      <c r="A47" s="77" t="s">
        <v>111</v>
      </c>
      <c r="B47" s="34">
        <v>45806</v>
      </c>
      <c r="C47" s="57" t="s">
        <v>177</v>
      </c>
      <c r="D47" s="21" t="s">
        <v>66</v>
      </c>
      <c r="E47" s="20" t="s">
        <v>64</v>
      </c>
      <c r="F47" s="84">
        <v>2115.91</v>
      </c>
      <c r="G47" s="6" t="s">
        <v>73</v>
      </c>
    </row>
    <row r="48" spans="1:7" s="3" customFormat="1" ht="15.75" x14ac:dyDescent="0.25">
      <c r="A48" s="72" t="s">
        <v>112</v>
      </c>
      <c r="B48" s="34">
        <v>45806</v>
      </c>
      <c r="C48" s="57" t="s">
        <v>177</v>
      </c>
      <c r="D48" s="21" t="s">
        <v>145</v>
      </c>
      <c r="E48" s="20" t="s">
        <v>31</v>
      </c>
      <c r="F48" s="84">
        <v>2518.25</v>
      </c>
      <c r="G48" s="6" t="s">
        <v>73</v>
      </c>
    </row>
    <row r="49" spans="1:7" s="3" customFormat="1" ht="15.75" x14ac:dyDescent="0.25">
      <c r="A49" s="77" t="s">
        <v>113</v>
      </c>
      <c r="B49" s="34">
        <v>45806</v>
      </c>
      <c r="C49" s="57" t="s">
        <v>177</v>
      </c>
      <c r="D49" s="21" t="s">
        <v>67</v>
      </c>
      <c r="E49" s="20" t="s">
        <v>64</v>
      </c>
      <c r="F49" s="84">
        <v>1692.98</v>
      </c>
      <c r="G49" s="6" t="s">
        <v>73</v>
      </c>
    </row>
    <row r="50" spans="1:7" s="3" customFormat="1" ht="16.5" thickBot="1" x14ac:dyDescent="0.3">
      <c r="A50" s="77" t="s">
        <v>114</v>
      </c>
      <c r="B50" s="34">
        <v>45806</v>
      </c>
      <c r="C50" s="57" t="s">
        <v>177</v>
      </c>
      <c r="D50" s="21" t="s">
        <v>188</v>
      </c>
      <c r="E50" s="20" t="s">
        <v>64</v>
      </c>
      <c r="F50" s="84">
        <v>2518.25</v>
      </c>
      <c r="G50" s="6" t="s">
        <v>73</v>
      </c>
    </row>
    <row r="51" spans="1:7" s="3" customFormat="1" ht="22.5" x14ac:dyDescent="0.25">
      <c r="A51" s="72" t="s">
        <v>115</v>
      </c>
      <c r="B51" s="34">
        <v>45806</v>
      </c>
      <c r="C51" s="57">
        <v>2470</v>
      </c>
      <c r="D51" s="21" t="s">
        <v>201</v>
      </c>
      <c r="E51" s="20" t="s">
        <v>23</v>
      </c>
      <c r="F51" s="84">
        <v>424.95</v>
      </c>
      <c r="G51" s="6" t="s">
        <v>73</v>
      </c>
    </row>
    <row r="52" spans="1:7" s="95" customFormat="1" ht="11.25" x14ac:dyDescent="0.25">
      <c r="A52" s="77" t="s">
        <v>50</v>
      </c>
      <c r="B52" s="34">
        <v>45807</v>
      </c>
      <c r="C52" s="48">
        <v>12</v>
      </c>
      <c r="D52" s="68" t="s">
        <v>200</v>
      </c>
      <c r="E52" s="91" t="s">
        <v>22</v>
      </c>
      <c r="F52" s="83">
        <v>2100</v>
      </c>
      <c r="G52" s="94" t="s">
        <v>73</v>
      </c>
    </row>
    <row r="53" spans="1:7" s="93" customFormat="1" ht="16.5" thickBot="1" x14ac:dyDescent="0.3">
      <c r="A53" s="77" t="s">
        <v>116</v>
      </c>
      <c r="B53" s="38">
        <v>45807</v>
      </c>
      <c r="C53" s="52">
        <v>4825</v>
      </c>
      <c r="D53" s="21" t="s">
        <v>77</v>
      </c>
      <c r="E53" s="19" t="s">
        <v>22</v>
      </c>
      <c r="F53" s="79">
        <v>1376</v>
      </c>
      <c r="G53" s="6" t="s">
        <v>73</v>
      </c>
    </row>
    <row r="54" spans="1:7" s="3" customFormat="1" ht="15.75" x14ac:dyDescent="0.25">
      <c r="A54" s="72" t="s">
        <v>117</v>
      </c>
      <c r="B54" s="38">
        <v>45807</v>
      </c>
      <c r="C54" s="52" t="s">
        <v>63</v>
      </c>
      <c r="D54" s="17" t="s">
        <v>65</v>
      </c>
      <c r="E54" s="19" t="s">
        <v>64</v>
      </c>
      <c r="F54" s="83">
        <v>2656.2</v>
      </c>
      <c r="G54" s="6" t="s">
        <v>73</v>
      </c>
    </row>
    <row r="55" spans="1:7" s="3" customFormat="1" ht="15.75" x14ac:dyDescent="0.25">
      <c r="A55" s="77" t="s">
        <v>118</v>
      </c>
      <c r="B55" s="38">
        <v>45807</v>
      </c>
      <c r="C55" s="52" t="s">
        <v>63</v>
      </c>
      <c r="D55" s="17" t="s">
        <v>76</v>
      </c>
      <c r="E55" s="19" t="s">
        <v>64</v>
      </c>
      <c r="F55" s="83">
        <v>2322.58</v>
      </c>
      <c r="G55" s="6" t="s">
        <v>73</v>
      </c>
    </row>
    <row r="56" spans="1:7" s="3" customFormat="1" ht="16.5" thickBot="1" x14ac:dyDescent="0.3">
      <c r="A56" s="77" t="s">
        <v>119</v>
      </c>
      <c r="B56" s="38">
        <v>45807</v>
      </c>
      <c r="C56" s="58" t="s">
        <v>25</v>
      </c>
      <c r="D56" s="21" t="s">
        <v>58</v>
      </c>
      <c r="E56" s="20" t="s">
        <v>31</v>
      </c>
      <c r="F56" s="83">
        <v>3448.86</v>
      </c>
      <c r="G56" s="6" t="s">
        <v>73</v>
      </c>
    </row>
    <row r="57" spans="1:7" s="3" customFormat="1" ht="15.75" x14ac:dyDescent="0.25">
      <c r="A57" s="72" t="s">
        <v>120</v>
      </c>
      <c r="B57" s="38">
        <v>45807</v>
      </c>
      <c r="C57" s="58" t="s">
        <v>25</v>
      </c>
      <c r="D57" s="21" t="s">
        <v>59</v>
      </c>
      <c r="E57" s="20" t="s">
        <v>31</v>
      </c>
      <c r="F57" s="83">
        <v>3401.68</v>
      </c>
      <c r="G57" s="6" t="s">
        <v>73</v>
      </c>
    </row>
    <row r="58" spans="1:7" s="3" customFormat="1" ht="15.75" x14ac:dyDescent="0.25">
      <c r="A58" s="77" t="s">
        <v>121</v>
      </c>
      <c r="B58" s="38">
        <v>45807</v>
      </c>
      <c r="C58" s="58" t="s">
        <v>25</v>
      </c>
      <c r="D58" s="21" t="s">
        <v>24</v>
      </c>
      <c r="E58" s="20" t="s">
        <v>31</v>
      </c>
      <c r="F58" s="85">
        <v>0</v>
      </c>
      <c r="G58" s="6" t="s">
        <v>73</v>
      </c>
    </row>
    <row r="59" spans="1:7" s="3" customFormat="1" ht="16.5" thickBot="1" x14ac:dyDescent="0.3">
      <c r="A59" s="77" t="s">
        <v>134</v>
      </c>
      <c r="B59" s="38">
        <v>45807</v>
      </c>
      <c r="C59" s="58" t="s">
        <v>63</v>
      </c>
      <c r="D59" s="21" t="s">
        <v>66</v>
      </c>
      <c r="E59" s="20" t="s">
        <v>64</v>
      </c>
      <c r="F59" s="83">
        <v>1844.63</v>
      </c>
      <c r="G59" s="6" t="s">
        <v>73</v>
      </c>
    </row>
    <row r="60" spans="1:7" s="3" customFormat="1" ht="15.75" x14ac:dyDescent="0.25">
      <c r="A60" s="72" t="s">
        <v>135</v>
      </c>
      <c r="B60" s="38">
        <v>45807</v>
      </c>
      <c r="C60" s="58" t="s">
        <v>63</v>
      </c>
      <c r="D60" s="21" t="s">
        <v>145</v>
      </c>
      <c r="E60" s="20" t="s">
        <v>64</v>
      </c>
      <c r="F60" s="83">
        <v>2322.58</v>
      </c>
      <c r="G60" s="6" t="s">
        <v>73</v>
      </c>
    </row>
    <row r="61" spans="1:7" s="3" customFormat="1" ht="15.75" x14ac:dyDescent="0.25">
      <c r="A61" s="77" t="s">
        <v>136</v>
      </c>
      <c r="B61" s="38">
        <v>45807</v>
      </c>
      <c r="C61" s="58" t="s">
        <v>63</v>
      </c>
      <c r="D61" s="21" t="s">
        <v>80</v>
      </c>
      <c r="E61" s="20" t="s">
        <v>64</v>
      </c>
      <c r="F61" s="83">
        <v>2322.58</v>
      </c>
      <c r="G61" s="6" t="s">
        <v>73</v>
      </c>
    </row>
    <row r="62" spans="1:7" s="3" customFormat="1" ht="16.5" thickBot="1" x14ac:dyDescent="0.3">
      <c r="A62" s="77" t="s">
        <v>137</v>
      </c>
      <c r="B62" s="38">
        <v>45807</v>
      </c>
      <c r="C62" s="58" t="s">
        <v>63</v>
      </c>
      <c r="D62" s="21" t="s">
        <v>90</v>
      </c>
      <c r="E62" s="20" t="s">
        <v>64</v>
      </c>
      <c r="F62" s="83">
        <v>2608.4699999999998</v>
      </c>
      <c r="G62" s="6" t="s">
        <v>73</v>
      </c>
    </row>
    <row r="63" spans="1:7" s="3" customFormat="1" ht="15.75" x14ac:dyDescent="0.25">
      <c r="A63" s="72" t="s">
        <v>138</v>
      </c>
      <c r="B63" s="38">
        <v>45807</v>
      </c>
      <c r="C63" s="58" t="s">
        <v>63</v>
      </c>
      <c r="D63" s="21" t="s">
        <v>67</v>
      </c>
      <c r="E63" s="20" t="s">
        <v>64</v>
      </c>
      <c r="F63" s="83">
        <v>3051.06</v>
      </c>
      <c r="G63" s="6" t="s">
        <v>73</v>
      </c>
    </row>
    <row r="64" spans="1:7" s="3" customFormat="1" ht="15.75" x14ac:dyDescent="0.25">
      <c r="A64" s="77" t="s">
        <v>159</v>
      </c>
      <c r="B64" s="38">
        <v>45807</v>
      </c>
      <c r="C64" s="58" t="s">
        <v>63</v>
      </c>
      <c r="D64" s="21" t="s">
        <v>175</v>
      </c>
      <c r="E64" s="20" t="s">
        <v>64</v>
      </c>
      <c r="F64" s="83">
        <v>2299.25</v>
      </c>
      <c r="G64" s="6" t="s">
        <v>73</v>
      </c>
    </row>
    <row r="65" spans="1:9" s="3" customFormat="1" ht="16.5" thickBot="1" x14ac:dyDescent="0.3">
      <c r="A65" s="77" t="s">
        <v>162</v>
      </c>
      <c r="B65" s="38">
        <v>45807</v>
      </c>
      <c r="C65" s="58" t="s">
        <v>63</v>
      </c>
      <c r="D65" s="21" t="s">
        <v>69</v>
      </c>
      <c r="E65" s="20" t="s">
        <v>64</v>
      </c>
      <c r="F65" s="83">
        <v>774.07</v>
      </c>
      <c r="G65" s="6" t="s">
        <v>73</v>
      </c>
    </row>
    <row r="66" spans="1:9" s="3" customFormat="1" ht="15.75" x14ac:dyDescent="0.25">
      <c r="A66" s="72" t="s">
        <v>163</v>
      </c>
      <c r="B66" s="38">
        <v>45807</v>
      </c>
      <c r="C66" s="59" t="s">
        <v>75</v>
      </c>
      <c r="D66" s="18" t="s">
        <v>27</v>
      </c>
      <c r="E66" s="20" t="s">
        <v>28</v>
      </c>
      <c r="F66" s="83">
        <v>13320.97</v>
      </c>
      <c r="G66" s="6" t="s">
        <v>73</v>
      </c>
    </row>
    <row r="67" spans="1:9" s="3" customFormat="1" ht="15.75" x14ac:dyDescent="0.25">
      <c r="A67" s="77" t="s">
        <v>191</v>
      </c>
      <c r="B67" s="38">
        <v>45807</v>
      </c>
      <c r="C67" s="59" t="s">
        <v>37</v>
      </c>
      <c r="D67" s="18" t="s">
        <v>27</v>
      </c>
      <c r="E67" s="20" t="s">
        <v>28</v>
      </c>
      <c r="F67" s="83">
        <v>351.8</v>
      </c>
      <c r="G67" s="6" t="s">
        <v>73</v>
      </c>
    </row>
    <row r="68" spans="1:9" s="3" customFormat="1" ht="16.5" thickBot="1" x14ac:dyDescent="0.3">
      <c r="A68" s="77" t="s">
        <v>192</v>
      </c>
      <c r="B68" s="38">
        <v>45807</v>
      </c>
      <c r="C68" s="59" t="s">
        <v>26</v>
      </c>
      <c r="D68" s="18" t="s">
        <v>27</v>
      </c>
      <c r="E68" s="20" t="s">
        <v>28</v>
      </c>
      <c r="F68" s="83">
        <v>370.47</v>
      </c>
      <c r="G68" s="6" t="s">
        <v>73</v>
      </c>
    </row>
    <row r="69" spans="1:9" s="3" customFormat="1" ht="15.75" x14ac:dyDescent="0.25">
      <c r="A69" s="72" t="s">
        <v>193</v>
      </c>
      <c r="B69" s="38">
        <v>45807</v>
      </c>
      <c r="C69" s="59" t="s">
        <v>29</v>
      </c>
      <c r="D69" s="18" t="s">
        <v>30</v>
      </c>
      <c r="E69" s="20" t="s">
        <v>28</v>
      </c>
      <c r="F69" s="83">
        <v>2963.8</v>
      </c>
      <c r="G69" s="6" t="s">
        <v>73</v>
      </c>
    </row>
    <row r="70" spans="1:9" s="3" customFormat="1" ht="15.75" x14ac:dyDescent="0.25">
      <c r="A70" s="77" t="s">
        <v>194</v>
      </c>
      <c r="B70" s="38">
        <v>45807</v>
      </c>
      <c r="C70" s="58" t="s">
        <v>78</v>
      </c>
      <c r="D70" s="18" t="s">
        <v>81</v>
      </c>
      <c r="E70" s="20" t="s">
        <v>28</v>
      </c>
      <c r="F70" s="83">
        <v>254.38</v>
      </c>
      <c r="G70" s="6" t="s">
        <v>73</v>
      </c>
    </row>
    <row r="71" spans="1:9" s="3" customFormat="1" ht="34.5" thickBot="1" x14ac:dyDescent="0.3">
      <c r="A71" s="77" t="s">
        <v>195</v>
      </c>
      <c r="B71" s="38">
        <v>45807</v>
      </c>
      <c r="C71" s="58" t="s">
        <v>78</v>
      </c>
      <c r="D71" s="21" t="s">
        <v>60</v>
      </c>
      <c r="E71" s="19" t="s">
        <v>28</v>
      </c>
      <c r="F71" s="83">
        <v>178.2</v>
      </c>
      <c r="G71" s="6" t="s">
        <v>73</v>
      </c>
    </row>
    <row r="72" spans="1:9" s="3" customFormat="1" ht="22.5" x14ac:dyDescent="0.25">
      <c r="A72" s="72" t="s">
        <v>196</v>
      </c>
      <c r="B72" s="38">
        <v>45810</v>
      </c>
      <c r="C72" s="58" t="s">
        <v>96</v>
      </c>
      <c r="D72" s="18" t="s">
        <v>160</v>
      </c>
      <c r="E72" s="20" t="s">
        <v>161</v>
      </c>
      <c r="F72" s="83">
        <v>81.599999999999994</v>
      </c>
      <c r="G72" s="6" t="s">
        <v>88</v>
      </c>
    </row>
    <row r="73" spans="1:9" s="3" customFormat="1" ht="23.25" thickBot="1" x14ac:dyDescent="0.3">
      <c r="A73" s="77" t="s">
        <v>197</v>
      </c>
      <c r="B73" s="38">
        <v>45810</v>
      </c>
      <c r="C73" s="86" t="s">
        <v>96</v>
      </c>
      <c r="D73" s="87" t="s">
        <v>160</v>
      </c>
      <c r="E73" s="88" t="s">
        <v>161</v>
      </c>
      <c r="F73" s="89">
        <v>190.52</v>
      </c>
      <c r="G73" s="6" t="s">
        <v>88</v>
      </c>
    </row>
    <row r="74" spans="1:9" s="3" customFormat="1" ht="12.75" customHeight="1" x14ac:dyDescent="0.25">
      <c r="A74" s="137" t="s">
        <v>158</v>
      </c>
      <c r="B74" s="137"/>
      <c r="C74" s="137"/>
      <c r="D74" s="137"/>
      <c r="E74" s="137"/>
      <c r="F74" s="28">
        <f>SUM(F24:F73)</f>
        <v>89555.60000000002</v>
      </c>
      <c r="G74" s="6"/>
    </row>
    <row r="75" spans="1:9" s="3" customFormat="1" ht="12.75" customHeight="1" x14ac:dyDescent="0.25">
      <c r="A75" s="121" t="s">
        <v>7</v>
      </c>
      <c r="B75" s="121"/>
      <c r="C75" s="121"/>
      <c r="D75" s="121"/>
      <c r="E75" s="121"/>
      <c r="F75" s="26"/>
      <c r="G75" s="6"/>
    </row>
    <row r="76" spans="1:9" s="3" customFormat="1" ht="15" customHeight="1" x14ac:dyDescent="0.25">
      <c r="A76" s="116" t="s">
        <v>8</v>
      </c>
      <c r="B76" s="116"/>
      <c r="C76" s="116"/>
      <c r="D76" s="116"/>
      <c r="E76" s="117"/>
      <c r="F76" s="27">
        <f>SUM(F27,F47,F48,F49,F50,F54,F55,F56,F57,F58,F59,F60,F61,F62,F63,F64,F65,F66,F67,F68,F69,F70,F71)</f>
        <v>56450.41</v>
      </c>
      <c r="G76" s="8"/>
      <c r="H76" s="9"/>
      <c r="I76" s="5"/>
    </row>
    <row r="77" spans="1:9" s="3" customFormat="1" ht="15" customHeight="1" x14ac:dyDescent="0.25">
      <c r="A77" s="116" t="s">
        <v>9</v>
      </c>
      <c r="B77" s="116"/>
      <c r="C77" s="116"/>
      <c r="D77" s="116"/>
      <c r="E77" s="117"/>
      <c r="F77" s="27">
        <f>SUM(F24,F25,F26,F31,F33,F36,F37,F42,F44,F51)</f>
        <v>3417.04</v>
      </c>
      <c r="G77" s="8"/>
      <c r="H77" s="9"/>
      <c r="I77" s="4"/>
    </row>
    <row r="78" spans="1:9" s="3" customFormat="1" ht="15" customHeight="1" x14ac:dyDescent="0.25">
      <c r="A78" s="116" t="s">
        <v>10</v>
      </c>
      <c r="B78" s="116"/>
      <c r="C78" s="116"/>
      <c r="D78" s="116"/>
      <c r="E78" s="117"/>
      <c r="F78" s="27">
        <f>SUM(F28,F29,F30,F32,F34,F35,F38,F39,F40,F41,F43,F45,F46,F52,F53,F72,F73)</f>
        <v>29688.149999999998</v>
      </c>
      <c r="G78" s="8"/>
      <c r="H78" s="9"/>
      <c r="I78" s="5"/>
    </row>
    <row r="79" spans="1:9" s="3" customFormat="1" ht="12.75" customHeight="1" x14ac:dyDescent="0.25">
      <c r="A79" s="121" t="s">
        <v>35</v>
      </c>
      <c r="B79" s="121"/>
      <c r="C79" s="121"/>
      <c r="D79" s="121"/>
      <c r="E79" s="121"/>
      <c r="F79" s="28">
        <f>SUM(F76:F78)</f>
        <v>89555.6</v>
      </c>
      <c r="G79" s="6"/>
      <c r="H79" s="5"/>
      <c r="I79" s="5"/>
    </row>
    <row r="80" spans="1:9" s="3" customFormat="1" ht="13.5" customHeight="1" x14ac:dyDescent="0.25">
      <c r="A80" s="114" t="s">
        <v>205</v>
      </c>
      <c r="B80" s="114"/>
      <c r="C80" s="114"/>
      <c r="D80" s="114"/>
      <c r="E80" s="29"/>
      <c r="F80" s="11"/>
      <c r="G80" s="6"/>
    </row>
    <row r="81" spans="1:7" s="3" customFormat="1" ht="12.75" customHeight="1" x14ac:dyDescent="0.25">
      <c r="A81" s="114" t="s">
        <v>206</v>
      </c>
      <c r="B81" s="114"/>
      <c r="C81" s="114"/>
      <c r="D81" s="114"/>
      <c r="E81" s="30"/>
      <c r="F81" s="31"/>
      <c r="G81" s="6"/>
    </row>
    <row r="82" spans="1:7" s="3" customFormat="1" ht="30" customHeight="1" x14ac:dyDescent="0.25">
      <c r="A82" s="124" t="s">
        <v>19</v>
      </c>
      <c r="B82" s="124"/>
      <c r="C82" s="124"/>
      <c r="D82" s="124"/>
      <c r="E82" s="124"/>
      <c r="F82" s="124"/>
      <c r="G82" s="6"/>
    </row>
    <row r="83" spans="1:7" s="3" customFormat="1" ht="21" customHeight="1" x14ac:dyDescent="0.25">
      <c r="A83" s="125" t="s">
        <v>207</v>
      </c>
      <c r="B83" s="126"/>
      <c r="C83" s="126"/>
      <c r="D83" s="126"/>
      <c r="E83" s="126"/>
      <c r="F83" s="126"/>
      <c r="G83" s="6"/>
    </row>
    <row r="84" spans="1:7" s="3" customFormat="1" ht="21" customHeight="1" x14ac:dyDescent="0.25">
      <c r="A84" s="45"/>
      <c r="B84" s="46"/>
      <c r="C84" s="46"/>
      <c r="D84" s="46"/>
      <c r="E84" s="46"/>
      <c r="F84" s="46"/>
      <c r="G84" s="6"/>
    </row>
    <row r="85" spans="1:7" s="3" customFormat="1" ht="14.25" customHeight="1" x14ac:dyDescent="0.2">
      <c r="A85" s="127" t="s">
        <v>92</v>
      </c>
      <c r="B85" s="127"/>
      <c r="C85" s="127"/>
      <c r="D85" s="127"/>
      <c r="E85" s="127"/>
      <c r="F85" s="127"/>
      <c r="G85" s="6"/>
    </row>
    <row r="86" spans="1:7" s="3" customFormat="1" ht="15.75" customHeight="1" x14ac:dyDescent="0.25">
      <c r="A86" s="122" t="s">
        <v>87</v>
      </c>
      <c r="B86" s="122"/>
      <c r="C86" s="122"/>
      <c r="D86" s="122"/>
      <c r="E86" s="122"/>
      <c r="F86" s="122"/>
      <c r="G86" s="6"/>
    </row>
    <row r="87" spans="1:7" s="3" customFormat="1" ht="15.75" customHeight="1" x14ac:dyDescent="0.25">
      <c r="A87" s="123" t="s">
        <v>20</v>
      </c>
      <c r="B87" s="123"/>
      <c r="C87" s="123"/>
      <c r="D87" s="123"/>
      <c r="E87" s="123"/>
      <c r="F87" s="123"/>
      <c r="G87" s="6"/>
    </row>
    <row r="88" spans="1:7" s="3" customFormat="1" ht="15.75" x14ac:dyDescent="0.25">
      <c r="A88" s="10"/>
      <c r="B88" s="11"/>
      <c r="C88" s="12"/>
      <c r="D88" s="32"/>
      <c r="E88" s="12"/>
      <c r="F88" s="10"/>
      <c r="G88" s="6"/>
    </row>
    <row r="89" spans="1:7" s="2" customFormat="1" x14ac:dyDescent="0.25">
      <c r="A89" s="10"/>
      <c r="B89" s="11"/>
      <c r="C89" s="12"/>
      <c r="D89" s="32"/>
      <c r="E89" s="12"/>
      <c r="F89" s="10"/>
      <c r="G89" s="7"/>
    </row>
    <row r="90" spans="1:7" s="2" customFormat="1" x14ac:dyDescent="0.25">
      <c r="A90" s="10"/>
      <c r="B90" s="11"/>
      <c r="C90" s="12"/>
      <c r="D90" s="32"/>
      <c r="E90" s="12"/>
      <c r="F90" s="10"/>
      <c r="G90" s="7"/>
    </row>
  </sheetData>
  <sortState xmlns:xlrd2="http://schemas.microsoft.com/office/spreadsheetml/2017/richdata2" ref="B51:G55">
    <sortCondition ref="B51:B55"/>
  </sortState>
  <mergeCells count="40">
    <mergeCell ref="A12:F12"/>
    <mergeCell ref="D1:E1"/>
    <mergeCell ref="D2:E2"/>
    <mergeCell ref="D3:E3"/>
    <mergeCell ref="D4:E4"/>
    <mergeCell ref="A5:F5"/>
    <mergeCell ref="A6:F6"/>
    <mergeCell ref="A7:F7"/>
    <mergeCell ref="A8:F8"/>
    <mergeCell ref="A9:F9"/>
    <mergeCell ref="A10:F10"/>
    <mergeCell ref="A11:F11"/>
    <mergeCell ref="A13:F13"/>
    <mergeCell ref="A14:F14"/>
    <mergeCell ref="A15:F15"/>
    <mergeCell ref="A16:F16"/>
    <mergeCell ref="A17:D17"/>
    <mergeCell ref="E17:F17"/>
    <mergeCell ref="A78:E78"/>
    <mergeCell ref="A18:D18"/>
    <mergeCell ref="A19:D19"/>
    <mergeCell ref="E19:F19"/>
    <mergeCell ref="A20:D20"/>
    <mergeCell ref="E20:F20"/>
    <mergeCell ref="A21:D21"/>
    <mergeCell ref="E21:F21"/>
    <mergeCell ref="A22:F22"/>
    <mergeCell ref="A74:E74"/>
    <mergeCell ref="A75:E75"/>
    <mergeCell ref="A76:E76"/>
    <mergeCell ref="A77:E77"/>
    <mergeCell ref="E18:F18"/>
    <mergeCell ref="A86:F86"/>
    <mergeCell ref="A87:F87"/>
    <mergeCell ref="A79:E79"/>
    <mergeCell ref="A80:D80"/>
    <mergeCell ref="A81:D81"/>
    <mergeCell ref="A82:F82"/>
    <mergeCell ref="A83:F83"/>
    <mergeCell ref="A85:F85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7" shapeId="112641" r:id="rId4">
          <objectPr defaultSize="0" autoPict="0" r:id="rId5">
            <anchor moveWithCells="1" sizeWithCells="1">
              <from>
                <xdr:col>1</xdr:col>
                <xdr:colOff>28575</xdr:colOff>
                <xdr:row>0</xdr:row>
                <xdr:rowOff>0</xdr:rowOff>
              </from>
              <to>
                <xdr:col>3</xdr:col>
                <xdr:colOff>85725</xdr:colOff>
                <xdr:row>3</xdr:row>
                <xdr:rowOff>171450</xdr:rowOff>
              </to>
            </anchor>
          </objectPr>
        </oleObject>
      </mc:Choice>
      <mc:Fallback>
        <oleObject progId="CorelDraw.Graphic.17" shapeId="11264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1"/>
  <sheetViews>
    <sheetView tabSelected="1" zoomScale="136" zoomScaleNormal="136" workbookViewId="0">
      <selection activeCell="A72" sqref="A72:D72"/>
    </sheetView>
  </sheetViews>
  <sheetFormatPr defaultRowHeight="15" x14ac:dyDescent="0.25"/>
  <cols>
    <col min="1" max="1" width="2.85546875" style="10" bestFit="1" customWidth="1"/>
    <col min="2" max="2" width="9" style="11" customWidth="1"/>
    <col min="3" max="3" width="14.85546875" style="12" customWidth="1"/>
    <col min="4" max="4" width="32.7109375" style="32" customWidth="1"/>
    <col min="5" max="5" width="17.7109375" style="12" customWidth="1"/>
    <col min="6" max="6" width="13.85546875" style="10" bestFit="1" customWidth="1"/>
    <col min="7" max="7" width="19.7109375" style="6" bestFit="1" customWidth="1"/>
    <col min="8" max="8" width="10.140625" style="1" bestFit="1" customWidth="1"/>
    <col min="9" max="16384" width="9.140625" style="1"/>
  </cols>
  <sheetData>
    <row r="1" spans="1:8" x14ac:dyDescent="0.25">
      <c r="D1" s="110" t="s">
        <v>11</v>
      </c>
      <c r="E1" s="110"/>
      <c r="F1" s="13"/>
    </row>
    <row r="2" spans="1:8" x14ac:dyDescent="0.25">
      <c r="D2" s="110" t="s">
        <v>12</v>
      </c>
      <c r="E2" s="110"/>
      <c r="F2" s="13"/>
    </row>
    <row r="3" spans="1:8" x14ac:dyDescent="0.25">
      <c r="D3" s="111" t="s">
        <v>51</v>
      </c>
      <c r="E3" s="111"/>
    </row>
    <row r="4" spans="1:8" x14ac:dyDescent="0.25">
      <c r="D4" s="111" t="s">
        <v>52</v>
      </c>
      <c r="E4" s="111"/>
    </row>
    <row r="5" spans="1:8" s="3" customFormat="1" ht="15.75" x14ac:dyDescent="0.25">
      <c r="A5" s="110" t="s">
        <v>0</v>
      </c>
      <c r="B5" s="110"/>
      <c r="C5" s="110"/>
      <c r="D5" s="110"/>
      <c r="E5" s="110"/>
      <c r="F5" s="110"/>
      <c r="G5" s="6"/>
    </row>
    <row r="6" spans="1:8" s="3" customFormat="1" ht="15.75" x14ac:dyDescent="0.25">
      <c r="A6" s="110" t="s">
        <v>1</v>
      </c>
      <c r="B6" s="110"/>
      <c r="C6" s="110"/>
      <c r="D6" s="110"/>
      <c r="E6" s="110"/>
      <c r="F6" s="110"/>
      <c r="G6" s="6"/>
    </row>
    <row r="7" spans="1:8" s="3" customFormat="1" ht="15.75" x14ac:dyDescent="0.25">
      <c r="A7" s="112" t="s">
        <v>13</v>
      </c>
      <c r="B7" s="112"/>
      <c r="C7" s="112"/>
      <c r="D7" s="112"/>
      <c r="E7" s="112"/>
      <c r="F7" s="112"/>
      <c r="G7" s="6"/>
    </row>
    <row r="8" spans="1:8" s="3" customFormat="1" ht="15.75" x14ac:dyDescent="0.25">
      <c r="A8" s="112" t="s">
        <v>14</v>
      </c>
      <c r="B8" s="112"/>
      <c r="C8" s="112"/>
      <c r="D8" s="112"/>
      <c r="E8" s="112"/>
      <c r="F8" s="112"/>
      <c r="G8" s="6"/>
      <c r="H8" s="6"/>
    </row>
    <row r="9" spans="1:8" s="3" customFormat="1" ht="15.75" x14ac:dyDescent="0.25">
      <c r="A9" s="112" t="s">
        <v>15</v>
      </c>
      <c r="B9" s="112"/>
      <c r="C9" s="112"/>
      <c r="D9" s="112"/>
      <c r="E9" s="112"/>
      <c r="F9" s="112"/>
      <c r="G9" s="6"/>
      <c r="H9" s="6"/>
    </row>
    <row r="10" spans="1:8" s="3" customFormat="1" ht="15.75" x14ac:dyDescent="0.25">
      <c r="A10" s="112" t="s">
        <v>166</v>
      </c>
      <c r="B10" s="112"/>
      <c r="C10" s="112"/>
      <c r="D10" s="112"/>
      <c r="E10" s="112"/>
      <c r="F10" s="112"/>
      <c r="G10" s="6"/>
      <c r="H10" s="6"/>
    </row>
    <row r="11" spans="1:8" s="3" customFormat="1" ht="15.75" customHeight="1" x14ac:dyDescent="0.25">
      <c r="A11" s="109" t="s">
        <v>85</v>
      </c>
      <c r="B11" s="109"/>
      <c r="C11" s="109"/>
      <c r="D11" s="109"/>
      <c r="E11" s="109"/>
      <c r="F11" s="109"/>
      <c r="G11" s="6"/>
      <c r="H11" s="6"/>
    </row>
    <row r="12" spans="1:8" s="3" customFormat="1" ht="15.75" customHeight="1" x14ac:dyDescent="0.25">
      <c r="A12" s="109" t="s">
        <v>86</v>
      </c>
      <c r="B12" s="109"/>
      <c r="C12" s="109"/>
      <c r="D12" s="109"/>
      <c r="E12" s="109"/>
      <c r="F12" s="109"/>
      <c r="G12" s="6"/>
      <c r="H12" s="6"/>
    </row>
    <row r="13" spans="1:8" s="3" customFormat="1" ht="15.75" customHeight="1" x14ac:dyDescent="0.25">
      <c r="A13" s="113" t="s">
        <v>74</v>
      </c>
      <c r="B13" s="113"/>
      <c r="C13" s="113"/>
      <c r="D13" s="113"/>
      <c r="E13" s="113"/>
      <c r="F13" s="113"/>
      <c r="G13" s="6"/>
      <c r="H13" s="6"/>
    </row>
    <row r="14" spans="1:8" s="3" customFormat="1" ht="15.75" customHeight="1" x14ac:dyDescent="0.25">
      <c r="A14" s="109" t="s">
        <v>56</v>
      </c>
      <c r="B14" s="109"/>
      <c r="C14" s="109"/>
      <c r="D14" s="109"/>
      <c r="E14" s="109"/>
      <c r="F14" s="109"/>
      <c r="G14" s="6"/>
      <c r="H14" s="6"/>
    </row>
    <row r="15" spans="1:8" s="3" customFormat="1" ht="15.75" customHeight="1" x14ac:dyDescent="0.25">
      <c r="A15" s="109" t="s">
        <v>38</v>
      </c>
      <c r="B15" s="109"/>
      <c r="C15" s="109"/>
      <c r="D15" s="109"/>
      <c r="E15" s="109"/>
      <c r="F15" s="109"/>
      <c r="G15" s="6"/>
      <c r="H15" s="6"/>
    </row>
    <row r="16" spans="1:8" s="3" customFormat="1" ht="15.75" customHeight="1" x14ac:dyDescent="0.25">
      <c r="A16" s="114" t="s">
        <v>208</v>
      </c>
      <c r="B16" s="114"/>
      <c r="C16" s="114"/>
      <c r="D16" s="114"/>
      <c r="E16" s="114"/>
      <c r="F16" s="114"/>
      <c r="G16" s="6"/>
      <c r="H16" s="6"/>
    </row>
    <row r="17" spans="1:8" s="3" customFormat="1" ht="13.5" customHeight="1" x14ac:dyDescent="0.25">
      <c r="A17" s="112" t="s">
        <v>213</v>
      </c>
      <c r="B17" s="112"/>
      <c r="C17" s="112"/>
      <c r="D17" s="112"/>
      <c r="E17" s="134">
        <v>74620.17</v>
      </c>
      <c r="F17" s="134"/>
      <c r="G17" s="6"/>
      <c r="H17" s="6"/>
    </row>
    <row r="18" spans="1:8" s="3" customFormat="1" ht="13.5" customHeight="1" x14ac:dyDescent="0.25">
      <c r="A18" s="112" t="s">
        <v>214</v>
      </c>
      <c r="B18" s="112"/>
      <c r="C18" s="112"/>
      <c r="D18" s="112"/>
      <c r="E18" s="65"/>
      <c r="F18" s="65">
        <v>11075.89</v>
      </c>
      <c r="G18" s="6"/>
      <c r="H18" s="6"/>
    </row>
    <row r="19" spans="1:8" s="3" customFormat="1" ht="12.75" customHeight="1" x14ac:dyDescent="0.25">
      <c r="A19" s="112" t="s">
        <v>154</v>
      </c>
      <c r="B19" s="112"/>
      <c r="C19" s="112"/>
      <c r="D19" s="112"/>
      <c r="E19" s="136">
        <v>1284.92</v>
      </c>
      <c r="F19" s="136"/>
      <c r="G19" s="6"/>
      <c r="H19" s="6"/>
    </row>
    <row r="20" spans="1:8" s="3" customFormat="1" ht="12.75" customHeight="1" x14ac:dyDescent="0.25">
      <c r="A20" s="112" t="s">
        <v>21</v>
      </c>
      <c r="B20" s="112"/>
      <c r="C20" s="112"/>
      <c r="D20" s="112"/>
      <c r="E20" s="136">
        <f>SUM(E17:F19)</f>
        <v>86980.98</v>
      </c>
      <c r="F20" s="136"/>
      <c r="G20" s="6"/>
      <c r="H20" s="6"/>
    </row>
    <row r="21" spans="1:8" s="3" customFormat="1" ht="21" customHeight="1" thickBot="1" x14ac:dyDescent="0.3">
      <c r="A21" s="120" t="s">
        <v>16</v>
      </c>
      <c r="B21" s="120"/>
      <c r="C21" s="120"/>
      <c r="D21" s="120"/>
      <c r="E21" s="120"/>
      <c r="F21" s="120"/>
      <c r="G21" s="6"/>
      <c r="H21" s="6"/>
    </row>
    <row r="22" spans="1:8" s="3" customFormat="1" ht="15" customHeight="1" x14ac:dyDescent="0.25">
      <c r="A22" s="102" t="s">
        <v>17</v>
      </c>
      <c r="B22" s="103" t="s">
        <v>2</v>
      </c>
      <c r="C22" s="104" t="s">
        <v>3</v>
      </c>
      <c r="D22" s="104" t="s">
        <v>4</v>
      </c>
      <c r="E22" s="104" t="s">
        <v>5</v>
      </c>
      <c r="F22" s="105" t="s">
        <v>6</v>
      </c>
      <c r="G22" s="6"/>
    </row>
    <row r="23" spans="1:8" s="3" customFormat="1" ht="15.75" x14ac:dyDescent="0.25">
      <c r="A23" s="77" t="s">
        <v>18</v>
      </c>
      <c r="B23" s="34">
        <v>45810</v>
      </c>
      <c r="C23" s="48">
        <v>151357</v>
      </c>
      <c r="D23" s="98" t="s">
        <v>169</v>
      </c>
      <c r="E23" s="98" t="s">
        <v>23</v>
      </c>
      <c r="F23" s="106">
        <v>254.8</v>
      </c>
      <c r="G23" s="100" t="s">
        <v>73</v>
      </c>
    </row>
    <row r="24" spans="1:8" s="3" customFormat="1" ht="15.75" x14ac:dyDescent="0.25">
      <c r="A24" s="77" t="s">
        <v>39</v>
      </c>
      <c r="B24" s="34">
        <v>45813</v>
      </c>
      <c r="C24" s="48">
        <v>1084</v>
      </c>
      <c r="D24" s="98" t="s">
        <v>209</v>
      </c>
      <c r="E24" s="98" t="s">
        <v>22</v>
      </c>
      <c r="F24" s="106">
        <v>35</v>
      </c>
      <c r="G24" s="100" t="s">
        <v>88</v>
      </c>
    </row>
    <row r="25" spans="1:8" s="3" customFormat="1" ht="15.75" x14ac:dyDescent="0.25">
      <c r="A25" s="77" t="s">
        <v>40</v>
      </c>
      <c r="B25" s="34">
        <v>45813</v>
      </c>
      <c r="C25" s="48">
        <v>1100</v>
      </c>
      <c r="D25" s="98" t="s">
        <v>210</v>
      </c>
      <c r="E25" s="98" t="s">
        <v>23</v>
      </c>
      <c r="F25" s="106">
        <v>29.7</v>
      </c>
      <c r="G25" s="100" t="s">
        <v>73</v>
      </c>
    </row>
    <row r="26" spans="1:8" s="3" customFormat="1" ht="15.75" x14ac:dyDescent="0.25">
      <c r="A26" s="77" t="s">
        <v>41</v>
      </c>
      <c r="B26" s="34">
        <v>45818</v>
      </c>
      <c r="C26" s="48" t="s">
        <v>62</v>
      </c>
      <c r="D26" s="98" t="s">
        <v>57</v>
      </c>
      <c r="E26" s="98" t="s">
        <v>22</v>
      </c>
      <c r="F26" s="106">
        <v>199.99</v>
      </c>
      <c r="G26" s="100" t="s">
        <v>88</v>
      </c>
    </row>
    <row r="27" spans="1:8" s="3" customFormat="1" ht="15.75" x14ac:dyDescent="0.25">
      <c r="A27" s="77" t="s">
        <v>42</v>
      </c>
      <c r="B27" s="34">
        <v>45818</v>
      </c>
      <c r="C27" s="48">
        <v>16750</v>
      </c>
      <c r="D27" s="98" t="s">
        <v>168</v>
      </c>
      <c r="E27" s="98" t="s">
        <v>23</v>
      </c>
      <c r="F27" s="106">
        <v>360</v>
      </c>
      <c r="G27" s="100" t="s">
        <v>73</v>
      </c>
    </row>
    <row r="28" spans="1:8" s="3" customFormat="1" ht="15.75" x14ac:dyDescent="0.25">
      <c r="A28" s="77" t="s">
        <v>43</v>
      </c>
      <c r="B28" s="34">
        <v>45819</v>
      </c>
      <c r="C28" s="48">
        <v>396539</v>
      </c>
      <c r="D28" s="98" t="s">
        <v>33</v>
      </c>
      <c r="E28" s="98" t="s">
        <v>22</v>
      </c>
      <c r="F28" s="106">
        <v>352.56</v>
      </c>
      <c r="G28" s="100" t="s">
        <v>88</v>
      </c>
    </row>
    <row r="29" spans="1:8" s="3" customFormat="1" ht="15.75" x14ac:dyDescent="0.25">
      <c r="A29" s="77" t="s">
        <v>44</v>
      </c>
      <c r="B29" s="34">
        <v>45819</v>
      </c>
      <c r="C29" s="48">
        <v>401640</v>
      </c>
      <c r="D29" s="98" t="s">
        <v>32</v>
      </c>
      <c r="E29" s="98" t="s">
        <v>22</v>
      </c>
      <c r="F29" s="106">
        <v>167.44</v>
      </c>
      <c r="G29" s="100" t="s">
        <v>88</v>
      </c>
    </row>
    <row r="30" spans="1:8" s="3" customFormat="1" ht="15.75" x14ac:dyDescent="0.25">
      <c r="A30" s="77" t="s">
        <v>45</v>
      </c>
      <c r="B30" s="34">
        <v>45820</v>
      </c>
      <c r="C30" s="48">
        <v>5596</v>
      </c>
      <c r="D30" s="98" t="s">
        <v>61</v>
      </c>
      <c r="E30" s="98" t="s">
        <v>23</v>
      </c>
      <c r="F30" s="106">
        <v>306.37</v>
      </c>
      <c r="G30" s="100" t="s">
        <v>73</v>
      </c>
    </row>
    <row r="31" spans="1:8" s="3" customFormat="1" ht="15.75" x14ac:dyDescent="0.25">
      <c r="A31" s="77" t="s">
        <v>46</v>
      </c>
      <c r="B31" s="34">
        <v>45824</v>
      </c>
      <c r="C31" s="41" t="s">
        <v>89</v>
      </c>
      <c r="D31" s="42" t="s">
        <v>215</v>
      </c>
      <c r="E31" s="43" t="s">
        <v>22</v>
      </c>
      <c r="F31" s="107">
        <v>8200</v>
      </c>
      <c r="G31" s="99" t="s">
        <v>73</v>
      </c>
    </row>
    <row r="32" spans="1:8" s="3" customFormat="1" ht="15.75" x14ac:dyDescent="0.25">
      <c r="A32" s="77" t="s">
        <v>47</v>
      </c>
      <c r="B32" s="34">
        <v>45825</v>
      </c>
      <c r="C32" s="101">
        <v>31339</v>
      </c>
      <c r="D32" s="98" t="s">
        <v>55</v>
      </c>
      <c r="E32" s="98" t="s">
        <v>23</v>
      </c>
      <c r="F32" s="106">
        <v>344.65</v>
      </c>
      <c r="G32" s="100" t="s">
        <v>73</v>
      </c>
    </row>
    <row r="33" spans="1:7" s="3" customFormat="1" ht="15.75" x14ac:dyDescent="0.25">
      <c r="A33" s="77" t="s">
        <v>48</v>
      </c>
      <c r="B33" s="34">
        <v>45831</v>
      </c>
      <c r="C33" s="41">
        <v>21</v>
      </c>
      <c r="D33" s="42" t="s">
        <v>174</v>
      </c>
      <c r="E33" s="43" t="s">
        <v>22</v>
      </c>
      <c r="F33" s="107">
        <v>1620</v>
      </c>
      <c r="G33" s="94" t="s">
        <v>73</v>
      </c>
    </row>
    <row r="34" spans="1:7" s="3" customFormat="1" ht="15.75" x14ac:dyDescent="0.25">
      <c r="A34" s="77" t="s">
        <v>70</v>
      </c>
      <c r="B34" s="34">
        <v>45832</v>
      </c>
      <c r="C34" s="41">
        <v>33</v>
      </c>
      <c r="D34" s="17" t="s">
        <v>199</v>
      </c>
      <c r="E34" s="19" t="s">
        <v>22</v>
      </c>
      <c r="F34" s="83">
        <v>1440</v>
      </c>
      <c r="G34" s="94" t="s">
        <v>73</v>
      </c>
    </row>
    <row r="35" spans="1:7" s="3" customFormat="1" ht="22.5" x14ac:dyDescent="0.25">
      <c r="A35" s="77" t="s">
        <v>71</v>
      </c>
      <c r="B35" s="38">
        <v>45832</v>
      </c>
      <c r="C35" s="41">
        <v>291482</v>
      </c>
      <c r="D35" s="21" t="s">
        <v>53</v>
      </c>
      <c r="E35" s="19" t="s">
        <v>22</v>
      </c>
      <c r="F35" s="96">
        <v>3043</v>
      </c>
      <c r="G35" s="94" t="s">
        <v>72</v>
      </c>
    </row>
    <row r="36" spans="1:7" s="3" customFormat="1" ht="22.5" x14ac:dyDescent="0.25">
      <c r="A36" s="77" t="s">
        <v>101</v>
      </c>
      <c r="B36" s="38">
        <v>45832</v>
      </c>
      <c r="C36" s="41">
        <v>291483</v>
      </c>
      <c r="D36" s="21" t="s">
        <v>54</v>
      </c>
      <c r="E36" s="19" t="s">
        <v>22</v>
      </c>
      <c r="F36" s="96">
        <v>4879.25</v>
      </c>
      <c r="G36" s="94" t="s">
        <v>88</v>
      </c>
    </row>
    <row r="37" spans="1:7" s="3" customFormat="1" ht="15.75" x14ac:dyDescent="0.25">
      <c r="A37" s="77" t="s">
        <v>102</v>
      </c>
      <c r="B37" s="38">
        <v>45832</v>
      </c>
      <c r="C37" s="41">
        <v>29</v>
      </c>
      <c r="D37" s="21" t="s">
        <v>211</v>
      </c>
      <c r="E37" s="19" t="s">
        <v>22</v>
      </c>
      <c r="F37" s="96">
        <v>3800</v>
      </c>
      <c r="G37" s="94" t="s">
        <v>73</v>
      </c>
    </row>
    <row r="38" spans="1:7" s="3" customFormat="1" ht="22.5" x14ac:dyDescent="0.25">
      <c r="A38" s="77" t="s">
        <v>103</v>
      </c>
      <c r="B38" s="34">
        <v>45833</v>
      </c>
      <c r="C38" s="23">
        <v>3536</v>
      </c>
      <c r="D38" s="21" t="s">
        <v>49</v>
      </c>
      <c r="E38" s="19" t="s">
        <v>22</v>
      </c>
      <c r="F38" s="81">
        <v>747</v>
      </c>
      <c r="G38" s="94" t="s">
        <v>73</v>
      </c>
    </row>
    <row r="39" spans="1:7" s="3" customFormat="1" ht="15.75" x14ac:dyDescent="0.25">
      <c r="A39" s="77" t="s">
        <v>104</v>
      </c>
      <c r="B39" s="34">
        <v>45834</v>
      </c>
      <c r="C39" s="41" t="s">
        <v>62</v>
      </c>
      <c r="D39" s="21" t="s">
        <v>127</v>
      </c>
      <c r="E39" s="19" t="s">
        <v>22</v>
      </c>
      <c r="F39" s="96">
        <v>858.72</v>
      </c>
      <c r="G39" s="94" t="s">
        <v>72</v>
      </c>
    </row>
    <row r="40" spans="1:7" s="3" customFormat="1" ht="15.75" x14ac:dyDescent="0.25">
      <c r="A40" s="77" t="s">
        <v>105</v>
      </c>
      <c r="B40" s="34">
        <v>45834</v>
      </c>
      <c r="C40" s="41">
        <v>72760</v>
      </c>
      <c r="D40" s="21" t="s">
        <v>212</v>
      </c>
      <c r="E40" s="19" t="s">
        <v>23</v>
      </c>
      <c r="F40" s="96">
        <v>267.89999999999998</v>
      </c>
      <c r="G40" s="94" t="s">
        <v>73</v>
      </c>
    </row>
    <row r="41" spans="1:7" s="3" customFormat="1" ht="22.5" x14ac:dyDescent="0.25">
      <c r="A41" s="77" t="s">
        <v>106</v>
      </c>
      <c r="B41" s="34">
        <v>45834</v>
      </c>
      <c r="C41" s="41">
        <v>10238</v>
      </c>
      <c r="D41" s="21" t="s">
        <v>82</v>
      </c>
      <c r="E41" s="19" t="s">
        <v>23</v>
      </c>
      <c r="F41" s="96">
        <v>434</v>
      </c>
      <c r="G41" s="94" t="s">
        <v>73</v>
      </c>
    </row>
    <row r="42" spans="1:7" s="3" customFormat="1" ht="15.75" x14ac:dyDescent="0.25">
      <c r="A42" s="77" t="s">
        <v>107</v>
      </c>
      <c r="B42" s="34">
        <v>45835</v>
      </c>
      <c r="C42" s="23">
        <v>4863</v>
      </c>
      <c r="D42" s="21" t="s">
        <v>77</v>
      </c>
      <c r="E42" s="19" t="s">
        <v>22</v>
      </c>
      <c r="F42" s="84">
        <v>1376</v>
      </c>
      <c r="G42" s="94" t="s">
        <v>73</v>
      </c>
    </row>
    <row r="43" spans="1:7" s="3" customFormat="1" ht="15.75" x14ac:dyDescent="0.25">
      <c r="A43" s="77" t="s">
        <v>108</v>
      </c>
      <c r="B43" s="34">
        <v>45835</v>
      </c>
      <c r="C43" s="41" t="s">
        <v>177</v>
      </c>
      <c r="D43" s="21" t="s">
        <v>58</v>
      </c>
      <c r="E43" s="20" t="s">
        <v>64</v>
      </c>
      <c r="F43" s="84">
        <v>4404.6099999999997</v>
      </c>
      <c r="G43" s="94" t="s">
        <v>73</v>
      </c>
    </row>
    <row r="44" spans="1:7" s="3" customFormat="1" ht="15.75" x14ac:dyDescent="0.25">
      <c r="A44" s="77" t="s">
        <v>109</v>
      </c>
      <c r="B44" s="34">
        <v>45835</v>
      </c>
      <c r="C44" s="23" t="s">
        <v>63</v>
      </c>
      <c r="D44" s="17" t="s">
        <v>65</v>
      </c>
      <c r="E44" s="19" t="s">
        <v>64</v>
      </c>
      <c r="F44" s="83">
        <v>2020.7</v>
      </c>
      <c r="G44" s="94" t="s">
        <v>73</v>
      </c>
    </row>
    <row r="45" spans="1:7" s="3" customFormat="1" ht="15.75" x14ac:dyDescent="0.25">
      <c r="A45" s="77" t="s">
        <v>110</v>
      </c>
      <c r="B45" s="34">
        <v>45835</v>
      </c>
      <c r="C45" s="23" t="s">
        <v>63</v>
      </c>
      <c r="D45" s="17" t="s">
        <v>76</v>
      </c>
      <c r="E45" s="19" t="s">
        <v>64</v>
      </c>
      <c r="F45" s="83">
        <v>186.74</v>
      </c>
      <c r="G45" s="94" t="s">
        <v>73</v>
      </c>
    </row>
    <row r="46" spans="1:7" s="3" customFormat="1" ht="15.75" x14ac:dyDescent="0.25">
      <c r="A46" s="77" t="s">
        <v>111</v>
      </c>
      <c r="B46" s="34">
        <v>45835</v>
      </c>
      <c r="C46" s="19" t="s">
        <v>25</v>
      </c>
      <c r="D46" s="21" t="s">
        <v>58</v>
      </c>
      <c r="E46" s="20" t="s">
        <v>31</v>
      </c>
      <c r="F46" s="83">
        <v>3889.05</v>
      </c>
      <c r="G46" s="94" t="s">
        <v>73</v>
      </c>
    </row>
    <row r="47" spans="1:7" s="3" customFormat="1" ht="15.75" x14ac:dyDescent="0.25">
      <c r="A47" s="77" t="s">
        <v>112</v>
      </c>
      <c r="B47" s="34">
        <v>45835</v>
      </c>
      <c r="C47" s="19" t="s">
        <v>25</v>
      </c>
      <c r="D47" s="21" t="s">
        <v>59</v>
      </c>
      <c r="E47" s="20" t="s">
        <v>31</v>
      </c>
      <c r="F47" s="83">
        <v>4632.04</v>
      </c>
      <c r="G47" s="94" t="s">
        <v>73</v>
      </c>
    </row>
    <row r="48" spans="1:7" s="3" customFormat="1" ht="15.75" x14ac:dyDescent="0.25">
      <c r="A48" s="77" t="s">
        <v>113</v>
      </c>
      <c r="B48" s="34">
        <v>45835</v>
      </c>
      <c r="C48" s="19" t="s">
        <v>25</v>
      </c>
      <c r="D48" s="21" t="s">
        <v>24</v>
      </c>
      <c r="E48" s="20" t="s">
        <v>31</v>
      </c>
      <c r="F48" s="85">
        <v>0</v>
      </c>
      <c r="G48" s="94" t="s">
        <v>73</v>
      </c>
    </row>
    <row r="49" spans="1:7" s="3" customFormat="1" ht="15.75" x14ac:dyDescent="0.25">
      <c r="A49" s="77" t="s">
        <v>114</v>
      </c>
      <c r="B49" s="34">
        <v>45835</v>
      </c>
      <c r="C49" s="19" t="s">
        <v>63</v>
      </c>
      <c r="D49" s="21" t="s">
        <v>145</v>
      </c>
      <c r="E49" s="20" t="s">
        <v>64</v>
      </c>
      <c r="F49" s="83">
        <v>186.74</v>
      </c>
      <c r="G49" s="94" t="s">
        <v>73</v>
      </c>
    </row>
    <row r="50" spans="1:7" s="3" customFormat="1" ht="15.75" x14ac:dyDescent="0.25">
      <c r="A50" s="77" t="s">
        <v>115</v>
      </c>
      <c r="B50" s="34">
        <v>45835</v>
      </c>
      <c r="C50" s="19" t="s">
        <v>63</v>
      </c>
      <c r="D50" s="21" t="s">
        <v>80</v>
      </c>
      <c r="E50" s="20" t="s">
        <v>64</v>
      </c>
      <c r="F50" s="83">
        <v>0</v>
      </c>
      <c r="G50" s="94" t="s">
        <v>73</v>
      </c>
    </row>
    <row r="51" spans="1:7" s="3" customFormat="1" ht="15.75" x14ac:dyDescent="0.25">
      <c r="A51" s="77" t="s">
        <v>50</v>
      </c>
      <c r="B51" s="34">
        <v>45835</v>
      </c>
      <c r="C51" s="19" t="s">
        <v>63</v>
      </c>
      <c r="D51" s="21" t="s">
        <v>90</v>
      </c>
      <c r="E51" s="20" t="s">
        <v>64</v>
      </c>
      <c r="F51" s="83">
        <v>1914.77</v>
      </c>
      <c r="G51" s="94" t="s">
        <v>73</v>
      </c>
    </row>
    <row r="52" spans="1:7" s="3" customFormat="1" ht="15.75" x14ac:dyDescent="0.25">
      <c r="A52" s="77" t="s">
        <v>116</v>
      </c>
      <c r="B52" s="34">
        <v>45835</v>
      </c>
      <c r="C52" s="19" t="s">
        <v>63</v>
      </c>
      <c r="D52" s="21" t="s">
        <v>67</v>
      </c>
      <c r="E52" s="20" t="s">
        <v>64</v>
      </c>
      <c r="F52" s="83">
        <v>1381.05</v>
      </c>
      <c r="G52" s="94" t="s">
        <v>73</v>
      </c>
    </row>
    <row r="53" spans="1:7" s="3" customFormat="1" ht="15.75" x14ac:dyDescent="0.25">
      <c r="A53" s="77" t="s">
        <v>117</v>
      </c>
      <c r="B53" s="34">
        <v>45835</v>
      </c>
      <c r="C53" s="19" t="s">
        <v>63</v>
      </c>
      <c r="D53" s="21" t="s">
        <v>175</v>
      </c>
      <c r="E53" s="20" t="s">
        <v>64</v>
      </c>
      <c r="F53" s="83">
        <v>2198.9699999999998</v>
      </c>
      <c r="G53" s="94" t="s">
        <v>73</v>
      </c>
    </row>
    <row r="54" spans="1:7" s="3" customFormat="1" ht="15.75" x14ac:dyDescent="0.25">
      <c r="A54" s="77" t="s">
        <v>118</v>
      </c>
      <c r="B54" s="34">
        <v>45835</v>
      </c>
      <c r="C54" s="19" t="s">
        <v>63</v>
      </c>
      <c r="D54" s="21" t="s">
        <v>69</v>
      </c>
      <c r="E54" s="20" t="s">
        <v>64</v>
      </c>
      <c r="F54" s="83">
        <v>2033.9</v>
      </c>
      <c r="G54" s="94" t="s">
        <v>73</v>
      </c>
    </row>
    <row r="55" spans="1:7" s="3" customFormat="1" ht="15.75" x14ac:dyDescent="0.25">
      <c r="A55" s="77" t="s">
        <v>119</v>
      </c>
      <c r="B55" s="34">
        <v>45839</v>
      </c>
      <c r="C55" s="19" t="s">
        <v>63</v>
      </c>
      <c r="D55" s="21" t="s">
        <v>66</v>
      </c>
      <c r="E55" s="20" t="s">
        <v>64</v>
      </c>
      <c r="F55" s="107">
        <v>160.22999999999999</v>
      </c>
      <c r="G55" s="94" t="s">
        <v>73</v>
      </c>
    </row>
    <row r="56" spans="1:7" s="3" customFormat="1" ht="15.75" x14ac:dyDescent="0.25">
      <c r="A56" s="77" t="s">
        <v>120</v>
      </c>
      <c r="B56" s="38">
        <v>45839</v>
      </c>
      <c r="C56" s="19" t="s">
        <v>218</v>
      </c>
      <c r="D56" s="21" t="s">
        <v>80</v>
      </c>
      <c r="E56" s="19" t="s">
        <v>31</v>
      </c>
      <c r="F56" s="83">
        <v>6257.6</v>
      </c>
      <c r="G56" s="94" t="s">
        <v>88</v>
      </c>
    </row>
    <row r="57" spans="1:7" s="3" customFormat="1" ht="22.5" x14ac:dyDescent="0.25">
      <c r="A57" s="77" t="s">
        <v>121</v>
      </c>
      <c r="B57" s="38">
        <v>45839</v>
      </c>
      <c r="C57" s="19" t="s">
        <v>96</v>
      </c>
      <c r="D57" s="18" t="s">
        <v>160</v>
      </c>
      <c r="E57" s="20" t="s">
        <v>161</v>
      </c>
      <c r="F57" s="83">
        <v>61.08</v>
      </c>
      <c r="G57" s="94" t="s">
        <v>88</v>
      </c>
    </row>
    <row r="58" spans="1:7" s="3" customFormat="1" ht="23.25" thickBot="1" x14ac:dyDescent="0.3">
      <c r="A58" s="77" t="s">
        <v>134</v>
      </c>
      <c r="B58" s="108">
        <v>45839</v>
      </c>
      <c r="C58" s="97" t="s">
        <v>96</v>
      </c>
      <c r="D58" s="87" t="s">
        <v>160</v>
      </c>
      <c r="E58" s="88" t="s">
        <v>161</v>
      </c>
      <c r="F58" s="89">
        <v>125.14</v>
      </c>
      <c r="G58" s="94" t="s">
        <v>88</v>
      </c>
    </row>
    <row r="59" spans="1:7" s="3" customFormat="1" ht="15.75" x14ac:dyDescent="0.25">
      <c r="A59" s="77" t="s">
        <v>135</v>
      </c>
      <c r="B59" s="38">
        <v>45840</v>
      </c>
      <c r="C59" s="20" t="s">
        <v>75</v>
      </c>
      <c r="D59" s="18" t="s">
        <v>27</v>
      </c>
      <c r="E59" s="20" t="s">
        <v>28</v>
      </c>
      <c r="F59" s="83">
        <v>12156.29</v>
      </c>
      <c r="G59" s="94" t="s">
        <v>73</v>
      </c>
    </row>
    <row r="60" spans="1:7" s="3" customFormat="1" ht="15.75" x14ac:dyDescent="0.25">
      <c r="A60" s="77" t="s">
        <v>136</v>
      </c>
      <c r="B60" s="38">
        <v>45840</v>
      </c>
      <c r="C60" s="20" t="s">
        <v>37</v>
      </c>
      <c r="D60" s="18" t="s">
        <v>27</v>
      </c>
      <c r="E60" s="20" t="s">
        <v>28</v>
      </c>
      <c r="F60" s="83">
        <v>801.6</v>
      </c>
      <c r="G60" s="94" t="s">
        <v>73</v>
      </c>
    </row>
    <row r="61" spans="1:7" s="3" customFormat="1" ht="15.75" x14ac:dyDescent="0.25">
      <c r="A61" s="77" t="s">
        <v>137</v>
      </c>
      <c r="B61" s="38">
        <v>45840</v>
      </c>
      <c r="C61" s="20" t="s">
        <v>26</v>
      </c>
      <c r="D61" s="18" t="s">
        <v>27</v>
      </c>
      <c r="E61" s="20" t="s">
        <v>28</v>
      </c>
      <c r="F61" s="83">
        <v>340.82</v>
      </c>
      <c r="G61" s="94" t="s">
        <v>73</v>
      </c>
    </row>
    <row r="62" spans="1:7" s="3" customFormat="1" ht="15.75" x14ac:dyDescent="0.25">
      <c r="A62" s="77" t="s">
        <v>138</v>
      </c>
      <c r="B62" s="38">
        <v>45840</v>
      </c>
      <c r="C62" s="20" t="s">
        <v>29</v>
      </c>
      <c r="D62" s="18" t="s">
        <v>30</v>
      </c>
      <c r="E62" s="20" t="s">
        <v>28</v>
      </c>
      <c r="F62" s="83">
        <v>2785.06</v>
      </c>
      <c r="G62" s="94" t="s">
        <v>73</v>
      </c>
    </row>
    <row r="63" spans="1:7" s="3" customFormat="1" ht="15.75" x14ac:dyDescent="0.25">
      <c r="A63" s="77" t="s">
        <v>159</v>
      </c>
      <c r="B63" s="38">
        <v>45840</v>
      </c>
      <c r="C63" s="19" t="s">
        <v>78</v>
      </c>
      <c r="D63" s="18" t="s">
        <v>81</v>
      </c>
      <c r="E63" s="20" t="s">
        <v>28</v>
      </c>
      <c r="F63" s="83">
        <v>254.38</v>
      </c>
      <c r="G63" s="94" t="s">
        <v>73</v>
      </c>
    </row>
    <row r="64" spans="1:7" s="3" customFormat="1" ht="33.75" x14ac:dyDescent="0.25">
      <c r="A64" s="77" t="s">
        <v>162</v>
      </c>
      <c r="B64" s="38">
        <v>45840</v>
      </c>
      <c r="C64" s="19" t="s">
        <v>78</v>
      </c>
      <c r="D64" s="21" t="s">
        <v>60</v>
      </c>
      <c r="E64" s="19" t="s">
        <v>28</v>
      </c>
      <c r="F64" s="83">
        <v>193.02</v>
      </c>
      <c r="G64" s="94" t="s">
        <v>73</v>
      </c>
    </row>
    <row r="65" spans="1:9" s="3" customFormat="1" ht="12.75" customHeight="1" x14ac:dyDescent="0.25">
      <c r="A65" s="137" t="s">
        <v>158</v>
      </c>
      <c r="B65" s="137"/>
      <c r="C65" s="137"/>
      <c r="D65" s="137"/>
      <c r="E65" s="137"/>
      <c r="F65" s="28">
        <f>SUM(F23:F64)</f>
        <v>74700.170000000027</v>
      </c>
      <c r="G65" s="6"/>
    </row>
    <row r="66" spans="1:9" s="3" customFormat="1" ht="12.75" customHeight="1" x14ac:dyDescent="0.25">
      <c r="A66" s="121" t="s">
        <v>7</v>
      </c>
      <c r="B66" s="121"/>
      <c r="C66" s="121"/>
      <c r="D66" s="121"/>
      <c r="E66" s="121"/>
      <c r="F66" s="26"/>
      <c r="G66" s="6"/>
    </row>
    <row r="67" spans="1:9" s="3" customFormat="1" ht="15" customHeight="1" x14ac:dyDescent="0.25">
      <c r="A67" s="116" t="s">
        <v>8</v>
      </c>
      <c r="B67" s="116"/>
      <c r="C67" s="116"/>
      <c r="D67" s="116"/>
      <c r="E67" s="117"/>
      <c r="F67" s="27">
        <f>SUM(F43:F64)</f>
        <v>45983.789999999994</v>
      </c>
      <c r="G67" s="8"/>
      <c r="H67" s="9"/>
      <c r="I67" s="5"/>
    </row>
    <row r="68" spans="1:9" s="3" customFormat="1" ht="15" customHeight="1" x14ac:dyDescent="0.25">
      <c r="A68" s="116" t="s">
        <v>9</v>
      </c>
      <c r="B68" s="116"/>
      <c r="C68" s="116"/>
      <c r="D68" s="116"/>
      <c r="E68" s="117"/>
      <c r="F68" s="27">
        <f>SUM(F23+F25+F27+F30+F32+F40+F41)</f>
        <v>1997.42</v>
      </c>
      <c r="G68" s="8"/>
      <c r="H68" s="9"/>
      <c r="I68" s="4"/>
    </row>
    <row r="69" spans="1:9" s="3" customFormat="1" ht="15" customHeight="1" x14ac:dyDescent="0.25">
      <c r="A69" s="116" t="s">
        <v>10</v>
      </c>
      <c r="B69" s="116"/>
      <c r="C69" s="116"/>
      <c r="D69" s="116"/>
      <c r="E69" s="117"/>
      <c r="F69" s="27">
        <f>SUM(F24+F26+F28+F29+F31+F33+F34+F35+F36+F37+F38+F39+F42)</f>
        <v>26718.959999999999</v>
      </c>
      <c r="G69" s="8"/>
      <c r="H69" s="9"/>
      <c r="I69" s="5"/>
    </row>
    <row r="70" spans="1:9" s="3" customFormat="1" ht="12.75" customHeight="1" x14ac:dyDescent="0.25">
      <c r="A70" s="121" t="s">
        <v>35</v>
      </c>
      <c r="B70" s="121"/>
      <c r="C70" s="121"/>
      <c r="D70" s="121"/>
      <c r="E70" s="121"/>
      <c r="F70" s="28">
        <f>SUM(F67:F69)</f>
        <v>74700.169999999984</v>
      </c>
      <c r="G70" s="6"/>
      <c r="H70" s="5"/>
      <c r="I70" s="5"/>
    </row>
    <row r="71" spans="1:9" s="3" customFormat="1" ht="13.5" customHeight="1" x14ac:dyDescent="0.25">
      <c r="A71" s="114" t="s">
        <v>217</v>
      </c>
      <c r="B71" s="114"/>
      <c r="C71" s="114"/>
      <c r="D71" s="114"/>
      <c r="E71" s="29"/>
      <c r="F71" s="11"/>
      <c r="G71" s="6"/>
    </row>
    <row r="72" spans="1:9" s="3" customFormat="1" ht="12.75" customHeight="1" x14ac:dyDescent="0.25">
      <c r="A72" s="114" t="s">
        <v>219</v>
      </c>
      <c r="B72" s="114"/>
      <c r="C72" s="114"/>
      <c r="D72" s="114"/>
      <c r="E72" s="30"/>
      <c r="F72" s="31"/>
      <c r="G72" s="6"/>
    </row>
    <row r="73" spans="1:9" s="3" customFormat="1" ht="30" customHeight="1" x14ac:dyDescent="0.25">
      <c r="A73" s="124" t="s">
        <v>19</v>
      </c>
      <c r="B73" s="124"/>
      <c r="C73" s="124"/>
      <c r="D73" s="124"/>
      <c r="E73" s="124"/>
      <c r="F73" s="124"/>
      <c r="G73" s="6"/>
    </row>
    <row r="74" spans="1:9" s="3" customFormat="1" ht="21" customHeight="1" x14ac:dyDescent="0.25">
      <c r="A74" s="125" t="s">
        <v>216</v>
      </c>
      <c r="B74" s="126"/>
      <c r="C74" s="126"/>
      <c r="D74" s="126"/>
      <c r="E74" s="126"/>
      <c r="F74" s="126"/>
      <c r="G74" s="6"/>
    </row>
    <row r="75" spans="1:9" s="3" customFormat="1" ht="21" customHeight="1" x14ac:dyDescent="0.25">
      <c r="A75" s="45"/>
      <c r="B75" s="46"/>
      <c r="C75" s="46"/>
      <c r="D75" s="46"/>
      <c r="E75" s="46"/>
      <c r="F75" s="46"/>
      <c r="G75" s="6"/>
    </row>
    <row r="76" spans="1:9" s="3" customFormat="1" ht="14.25" customHeight="1" x14ac:dyDescent="0.2">
      <c r="A76" s="127" t="s">
        <v>92</v>
      </c>
      <c r="B76" s="127"/>
      <c r="C76" s="127"/>
      <c r="D76" s="127"/>
      <c r="E76" s="127"/>
      <c r="F76" s="127"/>
      <c r="G76" s="6"/>
    </row>
    <row r="77" spans="1:9" s="3" customFormat="1" ht="15.75" customHeight="1" x14ac:dyDescent="0.25">
      <c r="A77" s="122" t="s">
        <v>87</v>
      </c>
      <c r="B77" s="122"/>
      <c r="C77" s="122"/>
      <c r="D77" s="122"/>
      <c r="E77" s="122"/>
      <c r="F77" s="122"/>
      <c r="G77" s="6"/>
    </row>
    <row r="78" spans="1:9" s="3" customFormat="1" ht="15.75" customHeight="1" x14ac:dyDescent="0.25">
      <c r="A78" s="123" t="s">
        <v>20</v>
      </c>
      <c r="B78" s="123"/>
      <c r="C78" s="123"/>
      <c r="D78" s="123"/>
      <c r="E78" s="123"/>
      <c r="F78" s="123"/>
      <c r="G78" s="6"/>
    </row>
    <row r="79" spans="1:9" s="3" customFormat="1" ht="15.75" x14ac:dyDescent="0.25">
      <c r="A79" s="10"/>
      <c r="B79" s="11"/>
      <c r="C79" s="12"/>
      <c r="D79" s="32"/>
      <c r="E79" s="12"/>
      <c r="F79" s="10"/>
      <c r="G79" s="6"/>
    </row>
    <row r="80" spans="1:9" s="2" customFormat="1" x14ac:dyDescent="0.25">
      <c r="A80" s="10"/>
      <c r="B80" s="11"/>
      <c r="C80" s="12"/>
      <c r="D80" s="32"/>
      <c r="E80" s="12"/>
      <c r="F80" s="10"/>
      <c r="G80" s="7"/>
    </row>
    <row r="81" spans="1:7" s="2" customFormat="1" x14ac:dyDescent="0.25">
      <c r="A81" s="10"/>
      <c r="B81" s="11"/>
      <c r="C81" s="12"/>
      <c r="D81" s="32"/>
      <c r="E81" s="12"/>
      <c r="F81" s="10"/>
      <c r="G81" s="7"/>
    </row>
  </sheetData>
  <sortState xmlns:xlrd2="http://schemas.microsoft.com/office/spreadsheetml/2017/richdata2" ref="B38:G46">
    <sortCondition ref="B38:B46"/>
  </sortState>
  <mergeCells count="37">
    <mergeCell ref="A18:D18"/>
    <mergeCell ref="A74:F74"/>
    <mergeCell ref="A76:F76"/>
    <mergeCell ref="A67:E67"/>
    <mergeCell ref="A19:D19"/>
    <mergeCell ref="E19:F19"/>
    <mergeCell ref="A20:D20"/>
    <mergeCell ref="E20:F20"/>
    <mergeCell ref="A21:F21"/>
    <mergeCell ref="A65:E65"/>
    <mergeCell ref="A66:E66"/>
    <mergeCell ref="A77:F77"/>
    <mergeCell ref="A78:F78"/>
    <mergeCell ref="A68:E68"/>
    <mergeCell ref="A69:E69"/>
    <mergeCell ref="A70:E70"/>
    <mergeCell ref="A71:D71"/>
    <mergeCell ref="A72:D72"/>
    <mergeCell ref="A73:F73"/>
    <mergeCell ref="A13:F13"/>
    <mergeCell ref="A14:F14"/>
    <mergeCell ref="A15:F15"/>
    <mergeCell ref="A16:F16"/>
    <mergeCell ref="A17:D17"/>
    <mergeCell ref="E17:F17"/>
    <mergeCell ref="A12:F12"/>
    <mergeCell ref="D1:E1"/>
    <mergeCell ref="D2:E2"/>
    <mergeCell ref="D3:E3"/>
    <mergeCell ref="D4:E4"/>
    <mergeCell ref="A5:F5"/>
    <mergeCell ref="A6:F6"/>
    <mergeCell ref="A7:F7"/>
    <mergeCell ref="A8:F8"/>
    <mergeCell ref="A9:F9"/>
    <mergeCell ref="A10:F10"/>
    <mergeCell ref="A11:F1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7" shapeId="113665" r:id="rId4">
          <objectPr defaultSize="0" autoPict="0" r:id="rId5">
            <anchor moveWithCells="1" sizeWithCells="1">
              <from>
                <xdr:col>1</xdr:col>
                <xdr:colOff>28575</xdr:colOff>
                <xdr:row>0</xdr:row>
                <xdr:rowOff>0</xdr:rowOff>
              </from>
              <to>
                <xdr:col>3</xdr:col>
                <xdr:colOff>85725</xdr:colOff>
                <xdr:row>3</xdr:row>
                <xdr:rowOff>171450</xdr:rowOff>
              </to>
            </anchor>
          </objectPr>
        </oleObject>
      </mc:Choice>
      <mc:Fallback>
        <oleObject progId="CorelDraw.Graphic.17" shapeId="11366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 2025</vt:lpstr>
      <vt:lpstr>FEVEREIRO 2025</vt:lpstr>
      <vt:lpstr>MARÇO 2025</vt:lpstr>
      <vt:lpstr>ABRIL 2025</vt:lpstr>
      <vt:lpstr>MAIO 2025</vt:lpstr>
      <vt:lpstr>JUNHO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adm01</dc:creator>
  <cp:lastModifiedBy>user</cp:lastModifiedBy>
  <cp:lastPrinted>2025-06-02T14:20:06Z</cp:lastPrinted>
  <dcterms:created xsi:type="dcterms:W3CDTF">2017-02-22T17:59:05Z</dcterms:created>
  <dcterms:modified xsi:type="dcterms:W3CDTF">2025-07-02T17:53:10Z</dcterms:modified>
</cp:coreProperties>
</file>